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szaspt\Private\TKD\Verseny\2017\6th Spirit Open\Versenykiírás\Nevezési lap\Final\"/>
    </mc:Choice>
  </mc:AlternateContent>
  <bookViews>
    <workbookView xWindow="0" yWindow="120" windowWidth="15180" windowHeight="7755"/>
  </bookViews>
  <sheets>
    <sheet name="Regisztrációs_Űrlap" sheetId="1" r:id="rId1"/>
    <sheet name="Sheet2" sheetId="2" state="hidden" r:id="rId2"/>
  </sheets>
  <definedNames>
    <definedName name="a">Sheet2!$B$43:$B$47</definedName>
    <definedName name="Age_Category">Sheet2!$A$3:$A$7</definedName>
    <definedName name="b">Sheet2!$C$43</definedName>
    <definedName name="Belt">Sheet2!$A$23:$A$39</definedName>
    <definedName name="Character">Sheet2!$B$43:$B$47</definedName>
    <definedName name="Childboy">Sheet2!$B$11:$B$26</definedName>
    <definedName name="Childgirl">Sheet2!$C$11:$C$26</definedName>
    <definedName name="event">Sheet2!$A$50:$A$51</definedName>
    <definedName name="Felnőtt">Sheet2!$E$3:$E$4</definedName>
    <definedName name="Felnőttférfi">Sheet2!$H$11:$H$16</definedName>
    <definedName name="Felnőttnő">Sheet2!$I$11:$I$16</definedName>
    <definedName name="Gyerek">Sheet2!$B$3:$B$4</definedName>
    <definedName name="Gyerekfiú">Sheet2!$B$11:$B$26</definedName>
    <definedName name="Gyereklány">Sheet2!$C$11:$C$26</definedName>
    <definedName name="Ifjúsági">Sheet2!$D$3:$D$4</definedName>
    <definedName name="Ifjúságifiú">Sheet2!$F$11:$F$16</definedName>
    <definedName name="Ifjúságilány">Sheet2!$G$11:$G$16</definedName>
    <definedName name="Junior">Sheet2!$D$3:$D$4</definedName>
    <definedName name="Juniorfemale">Sheet2!$G$11:$G$16</definedName>
    <definedName name="Juniormale">Sheet2!$F$11:$F$16</definedName>
    <definedName name="kizaro">Sheet2!$A$53</definedName>
    <definedName name="Senior">Sheet2!$E$3:$E$4</definedName>
    <definedName name="Seniorfemale">Sheet2!$I$11:$I$16</definedName>
    <definedName name="Seniormale">Sheet2!$H$11:$H$16</definedName>
    <definedName name="Serdülő">Sheet2!$C$3:$C$4</definedName>
    <definedName name="Serdülőfiú">Sheet2!$D$11:$D$15</definedName>
    <definedName name="Serdülőlány">Sheet2!$E$11:$E$15</definedName>
    <definedName name="UmpireType">Sheet2!$G$3:$G$4</definedName>
    <definedName name="Veterán">Sheet2!$F$3:$F$4</definedName>
    <definedName name="Veteránférfi">Sheet2!$J$11:$J$12</definedName>
    <definedName name="Veteránnő">Sheet2!$K$11:$K$12</definedName>
    <definedName name="Weight_Junior_Female">Sheet2!$G$11:$G$16</definedName>
    <definedName name="Weight_Junior_Male">Sheet2!$F$11:$F$16</definedName>
    <definedName name="Weight_Senior_Female">Sheet2!$I$11:$I$16</definedName>
    <definedName name="Weight_Senior_Male">Sheet2!$H$11:$H$16</definedName>
    <definedName name="Weight_Veteran_Male">Sheet2!$J$11:$J$12</definedName>
    <definedName name="Weight_Youth_Boy">Sheet2!$D$11:$D$15</definedName>
    <definedName name="Weight_Youth_Girl">Sheet2!$E$11:$E$15</definedName>
    <definedName name="Youth">Sheet2!$C$3:$C$4</definedName>
    <definedName name="YouthBoy">Sheet2!$D$11:$D$15</definedName>
    <definedName name="Youthgirl">Sheet2!$E$11:$E$15</definedName>
  </definedNames>
  <calcPr calcId="171027"/>
</workbook>
</file>

<file path=xl/calcChain.xml><?xml version="1.0" encoding="utf-8"?>
<calcChain xmlns="http://schemas.openxmlformats.org/spreadsheetml/2006/main">
  <c r="R26" i="1" l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25" i="1"/>
  <c r="S26" i="1" l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25" i="1"/>
  <c r="Q27" i="1" l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25" i="1"/>
  <c r="P27" i="1"/>
  <c r="P25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26" i="1"/>
  <c r="H16" i="1" l="1"/>
  <c r="I16" i="1" s="1"/>
  <c r="H17" i="1"/>
  <c r="I17" i="1" s="1"/>
  <c r="H15" i="1"/>
  <c r="I15" i="1" s="1"/>
  <c r="H14" i="1"/>
  <c r="I14" i="1" s="1"/>
  <c r="H13" i="1"/>
  <c r="I13" i="1" s="1"/>
  <c r="H8" i="1"/>
  <c r="I8" i="1" s="1"/>
  <c r="H11" i="1"/>
  <c r="I11" i="1" s="1"/>
  <c r="H12" i="1"/>
  <c r="I12" i="1" s="1"/>
  <c r="H9" i="1"/>
  <c r="I9" i="1" s="1"/>
  <c r="H10" i="1"/>
  <c r="I10" i="1" s="1"/>
  <c r="Q26" i="1"/>
  <c r="I18" i="1" l="1"/>
  <c r="I19" i="1" s="1"/>
  <c r="H18" i="1"/>
</calcChain>
</file>

<file path=xl/sharedStrings.xml><?xml version="1.0" encoding="utf-8"?>
<sst xmlns="http://schemas.openxmlformats.org/spreadsheetml/2006/main" count="218" uniqueCount="168">
  <si>
    <t>Nr.</t>
  </si>
  <si>
    <t>Character</t>
  </si>
  <si>
    <t>Gender Senior</t>
  </si>
  <si>
    <t>Weight Youth Boy</t>
  </si>
  <si>
    <t>35-42 kg</t>
  </si>
  <si>
    <t>42-48 kg</t>
  </si>
  <si>
    <t>48-55 kg</t>
  </si>
  <si>
    <t>55+ kg</t>
  </si>
  <si>
    <t>-35 kg</t>
  </si>
  <si>
    <t>Weight Youth Girl</t>
  </si>
  <si>
    <t>-32 kg</t>
  </si>
  <si>
    <t>32-38 kg</t>
  </si>
  <si>
    <t>38-44 kg</t>
  </si>
  <si>
    <t>44-50 kg</t>
  </si>
  <si>
    <t>50+ kg</t>
  </si>
  <si>
    <t>Weight Junior Male</t>
  </si>
  <si>
    <t>Weight Junior Female</t>
  </si>
  <si>
    <t>-50 kg</t>
  </si>
  <si>
    <t>50-56 kg</t>
  </si>
  <si>
    <t>56-62 kg</t>
  </si>
  <si>
    <t>62-68 kg</t>
  </si>
  <si>
    <t>68-75 kg</t>
  </si>
  <si>
    <t>75+ kg</t>
  </si>
  <si>
    <t>-45 kg</t>
  </si>
  <si>
    <t>45-50 kg</t>
  </si>
  <si>
    <t>50-55 kg</t>
  </si>
  <si>
    <t>55-60 kg</t>
  </si>
  <si>
    <t>60-65 kg</t>
  </si>
  <si>
    <t>65+ kg</t>
  </si>
  <si>
    <t>Weight Senior Male</t>
  </si>
  <si>
    <t>Weight Senior Female</t>
  </si>
  <si>
    <t>-57 kg</t>
  </si>
  <si>
    <t>57-63 kg</t>
  </si>
  <si>
    <t>63-70 kg</t>
  </si>
  <si>
    <t>70-78 kg</t>
  </si>
  <si>
    <t>78-85 kg</t>
  </si>
  <si>
    <t>85+ kg</t>
  </si>
  <si>
    <t>Belt</t>
  </si>
  <si>
    <t>1.gup</t>
  </si>
  <si>
    <t>10.gup</t>
  </si>
  <si>
    <t>9.gup</t>
  </si>
  <si>
    <t>8.gup</t>
  </si>
  <si>
    <t>7.gup</t>
  </si>
  <si>
    <t>6.gup</t>
  </si>
  <si>
    <t>5.gup</t>
  </si>
  <si>
    <t>4.gup</t>
  </si>
  <si>
    <t>3.gup</t>
  </si>
  <si>
    <t>2.gup</t>
  </si>
  <si>
    <t>1.dan</t>
  </si>
  <si>
    <t>2.dan</t>
  </si>
  <si>
    <t>3.dan</t>
  </si>
  <si>
    <t>4.dan</t>
  </si>
  <si>
    <t>5.dan</t>
  </si>
  <si>
    <t>6.dan</t>
  </si>
  <si>
    <t>Age Category</t>
  </si>
  <si>
    <t>-75 kg</t>
  </si>
  <si>
    <t>x</t>
  </si>
  <si>
    <t>Gender Child</t>
  </si>
  <si>
    <t>Gender Youth</t>
  </si>
  <si>
    <t>Gender Junior</t>
  </si>
  <si>
    <t>Weight Child Boy</t>
  </si>
  <si>
    <t>Weight Child Girl</t>
  </si>
  <si>
    <t>help1</t>
  </si>
  <si>
    <t>help2</t>
  </si>
  <si>
    <t>a</t>
  </si>
  <si>
    <t>b</t>
  </si>
  <si>
    <t>16-18 kg</t>
  </si>
  <si>
    <t>18-20 kg</t>
  </si>
  <si>
    <t>20-22 kg</t>
  </si>
  <si>
    <t>22-24 kg</t>
  </si>
  <si>
    <t>24-26 kg</t>
  </si>
  <si>
    <t>26-28 kg</t>
  </si>
  <si>
    <t>28-30 kg</t>
  </si>
  <si>
    <t>30-32 kg</t>
  </si>
  <si>
    <t>32-34 kg</t>
  </si>
  <si>
    <t>34-36 kg</t>
  </si>
  <si>
    <t>36-38 kg</t>
  </si>
  <si>
    <t>38-40 kg</t>
  </si>
  <si>
    <t>40-42 kg</t>
  </si>
  <si>
    <t>42-44 kg</t>
  </si>
  <si>
    <t>44-46 kg</t>
  </si>
  <si>
    <t>46+ kg</t>
  </si>
  <si>
    <t>Kontakt személy (név, telefonszám, email):</t>
  </si>
  <si>
    <t>Életkor szerinti kategóriák</t>
  </si>
  <si>
    <t>Gyerek</t>
  </si>
  <si>
    <t>Serdülő</t>
  </si>
  <si>
    <t>Ifjúsági</t>
  </si>
  <si>
    <t>Felnőtt</t>
  </si>
  <si>
    <t>Versenyszámok</t>
  </si>
  <si>
    <t>Formagyakorlat</t>
  </si>
  <si>
    <t>Küzdelem</t>
  </si>
  <si>
    <t>Nevezési díj</t>
  </si>
  <si>
    <t>Gyerek / Serdülő</t>
  </si>
  <si>
    <t>Gyerek lány:</t>
  </si>
  <si>
    <t>Gyerek fiú:</t>
  </si>
  <si>
    <t>Serdülő lány:</t>
  </si>
  <si>
    <t>Serdülő fiú:</t>
  </si>
  <si>
    <t>Ifjúsági lány:</t>
  </si>
  <si>
    <t>Ifjúsági fiú:</t>
  </si>
  <si>
    <t>Felnőtt nő:</t>
  </si>
  <si>
    <t>Felnőtt férfi:</t>
  </si>
  <si>
    <t>Összesen</t>
  </si>
  <si>
    <t>Megjegyzés</t>
  </si>
  <si>
    <t>fiú</t>
  </si>
  <si>
    <t>lány</t>
  </si>
  <si>
    <t>férfi</t>
  </si>
  <si>
    <t>nő</t>
  </si>
  <si>
    <t>Gyerekfiú</t>
  </si>
  <si>
    <t>Gyereklány</t>
  </si>
  <si>
    <t>Serdülőfiú</t>
  </si>
  <si>
    <t>Serdülőlány</t>
  </si>
  <si>
    <t>Ifjúságifiú</t>
  </si>
  <si>
    <t>Ifjúságilány</t>
  </si>
  <si>
    <t>Felnőttnő</t>
  </si>
  <si>
    <t>Felnőttférfi</t>
  </si>
  <si>
    <t>1 - tapasztalatlan és félénk</t>
  </si>
  <si>
    <t>2 - tapasztalt, de félénk</t>
  </si>
  <si>
    <t>3 - közepesen tapasztalt, átlagosan bátor</t>
  </si>
  <si>
    <t>4 - tapasztalatlan, de harcias, bátor</t>
  </si>
  <si>
    <t>nincs</t>
  </si>
  <si>
    <t>nem indul</t>
  </si>
  <si>
    <t>5 - tapasztalt és harcias, bátor</t>
  </si>
  <si>
    <t>Példa Erik</t>
  </si>
  <si>
    <t>Regisztrációs űrlap</t>
  </si>
  <si>
    <t>Erőtörés</t>
  </si>
  <si>
    <t>Speciáltechnikai törés</t>
  </si>
  <si>
    <t>Tradícionális küzdelem</t>
  </si>
  <si>
    <t>Delegált bírók</t>
  </si>
  <si>
    <t>Számla igény esetén szervezet pontos neve és címe:</t>
  </si>
  <si>
    <t>Csapat / Egyesület / Szervezet neve:</t>
  </si>
  <si>
    <t>Fizetendő (Ft) *</t>
  </si>
  <si>
    <t>Név**</t>
  </si>
  <si>
    <t>Nem**</t>
  </si>
  <si>
    <t>Övfokozat**</t>
  </si>
  <si>
    <t>Forma- gyakorlat**</t>
  </si>
  <si>
    <t>Tradícionális küzdelem**</t>
  </si>
  <si>
    <t>Küzdelem**</t>
  </si>
  <si>
    <t>Résztvevők 
száma</t>
  </si>
  <si>
    <t>UmpireType</t>
  </si>
  <si>
    <t>Név</t>
  </si>
  <si>
    <t>Övfokozat</t>
  </si>
  <si>
    <t>Feladatkör</t>
  </si>
  <si>
    <t>vezetőbíró</t>
  </si>
  <si>
    <t>pontozóbíró</t>
  </si>
  <si>
    <t>Születési dátum** 
(ÉÉÉÉ.HH.NN)</t>
  </si>
  <si>
    <t>Erőtörés**</t>
  </si>
  <si>
    <t>Jellemzés (csak a Gyerek kategóriában!)</t>
  </si>
  <si>
    <t>AAABAABBBBB^</t>
  </si>
  <si>
    <t>4500 Ft</t>
  </si>
  <si>
    <t>6000 Ft</t>
  </si>
  <si>
    <t>Ifjúsági / Felnőtt / Veterán</t>
  </si>
  <si>
    <t>Veterán</t>
  </si>
  <si>
    <t>Gender Veteran</t>
  </si>
  <si>
    <t>Veteran Male</t>
  </si>
  <si>
    <t>Veteran Female</t>
  </si>
  <si>
    <t>-65 kg</t>
  </si>
  <si>
    <t>Veterán nő:</t>
  </si>
  <si>
    <t>Veterán férfi:</t>
  </si>
  <si>
    <t>helpEro</t>
  </si>
  <si>
    <t>helpSpec</t>
  </si>
  <si>
    <t>helpTradi</t>
  </si>
  <si>
    <t>Veteránférfi</t>
  </si>
  <si>
    <t>Veteránnő</t>
  </si>
  <si>
    <t>Életkor szerinti korcsoport**</t>
  </si>
  <si>
    <t>Kérjük a táblázatot balról jobbra, sorban kitölteni!</t>
  </si>
  <si>
    <t>Súlycsoport***</t>
  </si>
  <si>
    <t>Speciál-technikai törés**</t>
  </si>
  <si>
    <t xml:space="preserve">*A fizetendő oszlop tájékoztató jellegű, a táblázatban felsorolt versenyzők nevezési díját tartalmazza. Nem tartalmazza az esetleges további költségeket (módosítás díja, hiányzó bíró után járó büntetés). A végleges összeg és az elszámolás a verseny napján megjelent versenyzők száma és a módosítások alapján kerül elkészítésre. Az összes csapattag nevezési díját a vezető edző egyben fizeti ki a verseny első napjának reggelén.
**A mező kitöltése kötelező!  
*** A Súlycsoport megadása minden Küzdelem versenyszámban induló versenyző esetén kötelező. 
Több korosztályban való indulás a versenykiírásban megjelölt feltételekkel lehetséges, ebben az esetben a versenyző újbóli rögzítése szükséges (tehát két sorban is szerepel ugyanaz a versenyző, csak különböző korosztályban):
- Serdülő versenyző indulhat Ifjúsági korcsoportban, kizárólag Küzdelem versenyszámban, de csak a saját súlycsoportjában.
- Ifjúsági versenyző indulhat Felnőtt korcsoportban, kizárólag Küzdelem versenyszámban, de csak a saját súlycsoportjában.
Figyelem! Hibás vagy szabálytalan rögzítés, versenyszám megadása esetén a születési dátumnak megfelelő korosztály szabályai alapján kerül korrigálásra a versenyző regisztrációja.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</si>
</sst>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;[Red]\-#,##0\ [$€-1]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quotePrefix="1"/>
    <xf numFmtId="0" fontId="0" fillId="0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0" fillId="0" borderId="11" xfId="0" applyFont="1" applyFill="1" applyBorder="1" applyAlignment="1" applyProtection="1">
      <alignment wrapText="1"/>
      <protection locked="0"/>
    </xf>
    <xf numFmtId="0" fontId="0" fillId="0" borderId="11" xfId="0" applyFont="1" applyFill="1" applyBorder="1" applyProtection="1">
      <protection locked="0"/>
    </xf>
    <xf numFmtId="0" fontId="0" fillId="0" borderId="12" xfId="0" applyFont="1" applyFill="1" applyBorder="1" applyProtection="1">
      <protection locked="0"/>
    </xf>
    <xf numFmtId="0" fontId="0" fillId="2" borderId="21" xfId="0" applyFont="1" applyFill="1" applyBorder="1" applyProtection="1"/>
    <xf numFmtId="0" fontId="0" fillId="2" borderId="22" xfId="0" applyFont="1" applyFill="1" applyBorder="1" applyAlignment="1" applyProtection="1"/>
    <xf numFmtId="0" fontId="2" fillId="2" borderId="3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wrapText="1"/>
    </xf>
    <xf numFmtId="164" fontId="4" fillId="2" borderId="9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0" fillId="2" borderId="1" xfId="0" applyFont="1" applyFill="1" applyBorder="1" applyAlignment="1" applyProtection="1">
      <alignment horizontal="center"/>
    </xf>
    <xf numFmtId="0" fontId="0" fillId="2" borderId="9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/>
    <xf numFmtId="0" fontId="0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wrapText="1"/>
    </xf>
    <xf numFmtId="0" fontId="0" fillId="2" borderId="0" xfId="0" applyFont="1" applyFill="1" applyBorder="1" applyProtection="1"/>
    <xf numFmtId="0" fontId="2" fillId="2" borderId="22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0" fillId="2" borderId="8" xfId="0" applyFont="1" applyFill="1" applyBorder="1" applyProtection="1"/>
    <xf numFmtId="0" fontId="0" fillId="2" borderId="10" xfId="0" applyFont="1" applyFill="1" applyBorder="1" applyProtection="1"/>
    <xf numFmtId="0" fontId="4" fillId="2" borderId="15" xfId="0" applyFont="1" applyFill="1" applyBorder="1" applyAlignment="1" applyProtection="1">
      <alignment horizontal="center" wrapText="1"/>
    </xf>
    <xf numFmtId="164" fontId="4" fillId="2" borderId="25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4" fillId="2" borderId="16" xfId="0" applyFont="1" applyFill="1" applyBorder="1" applyAlignment="1" applyProtection="1">
      <alignment horizontal="center" wrapText="1"/>
    </xf>
    <xf numFmtId="0" fontId="2" fillId="2" borderId="13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  <protection locked="0"/>
    </xf>
    <xf numFmtId="0" fontId="0" fillId="0" borderId="10" xfId="0" applyFont="1" applyFill="1" applyBorder="1" applyAlignment="1" applyProtection="1">
      <alignment horizontal="center"/>
      <protection locked="0"/>
    </xf>
    <xf numFmtId="0" fontId="0" fillId="3" borderId="19" xfId="0" applyFont="1" applyFill="1" applyBorder="1" applyAlignment="1" applyProtection="1">
      <alignment horizontal="center"/>
    </xf>
    <xf numFmtId="0" fontId="0" fillId="3" borderId="18" xfId="0" applyFont="1" applyFill="1" applyBorder="1" applyAlignment="1" applyProtection="1">
      <alignment horizontal="center"/>
    </xf>
    <xf numFmtId="0" fontId="0" fillId="3" borderId="20" xfId="0" applyFont="1" applyFill="1" applyBorder="1" applyAlignment="1" applyProtection="1">
      <alignment horizontal="center"/>
    </xf>
    <xf numFmtId="0" fontId="0" fillId="2" borderId="21" xfId="0" applyFont="1" applyFill="1" applyBorder="1" applyAlignment="1" applyProtection="1">
      <alignment horizontal="center"/>
    </xf>
    <xf numFmtId="0" fontId="0" fillId="2" borderId="22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 wrapText="1"/>
    </xf>
    <xf numFmtId="0" fontId="2" fillId="2" borderId="21" xfId="0" applyFont="1" applyFill="1" applyBorder="1" applyAlignment="1" applyProtection="1">
      <alignment horizontal="center" wrapText="1"/>
    </xf>
    <xf numFmtId="0" fontId="2" fillId="2" borderId="22" xfId="0" applyFont="1" applyFill="1" applyBorder="1" applyAlignment="1" applyProtection="1">
      <alignment horizontal="center" wrapText="1"/>
    </xf>
    <xf numFmtId="0" fontId="5" fillId="2" borderId="22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164" fontId="0" fillId="2" borderId="0" xfId="0" applyNumberFormat="1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right" vertical="center"/>
    </xf>
    <xf numFmtId="0" fontId="0" fillId="3" borderId="0" xfId="0" applyFont="1" applyFill="1" applyProtection="1"/>
    <xf numFmtId="0" fontId="0" fillId="2" borderId="0" xfId="0" applyFont="1" applyFill="1" applyProtection="1"/>
    <xf numFmtId="0" fontId="4" fillId="0" borderId="1" xfId="0" applyFont="1" applyFill="1" applyBorder="1" applyProtection="1"/>
    <xf numFmtId="0" fontId="0" fillId="0" borderId="1" xfId="0" applyFont="1" applyFill="1" applyBorder="1" applyProtection="1"/>
    <xf numFmtId="0" fontId="0" fillId="0" borderId="0" xfId="0" applyFont="1" applyFill="1" applyProtection="1"/>
    <xf numFmtId="0" fontId="2" fillId="2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/>
    </xf>
    <xf numFmtId="14" fontId="0" fillId="0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justify" vertical="center"/>
    </xf>
    <xf numFmtId="0" fontId="1" fillId="0" borderId="0" xfId="0" applyFont="1"/>
    <xf numFmtId="14" fontId="0" fillId="0" borderId="0" xfId="0" applyNumberFormat="1"/>
    <xf numFmtId="0" fontId="5" fillId="2" borderId="0" xfId="0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9" xfId="0" applyFont="1" applyFill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center"/>
      <protection locked="0"/>
    </xf>
    <xf numFmtId="0" fontId="0" fillId="0" borderId="12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0" fontId="0" fillId="0" borderId="0" xfId="0" applyFont="1" applyFill="1" applyAlignment="1" applyProtection="1">
      <alignment wrapText="1"/>
    </xf>
    <xf numFmtId="0" fontId="6" fillId="2" borderId="24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9" xfId="0" applyFont="1" applyFill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center"/>
      <protection locked="0"/>
    </xf>
    <xf numFmtId="0" fontId="0" fillId="0" borderId="1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16" xfId="0" applyFont="1" applyFill="1" applyBorder="1" applyAlignment="1" applyProtection="1">
      <alignment horizontal="center"/>
    </xf>
    <xf numFmtId="0" fontId="4" fillId="2" borderId="17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B350"/>
      <color rgb="FF962216"/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338708</xdr:colOff>
      <xdr:row>0</xdr:row>
      <xdr:rowOff>7435</xdr:rowOff>
    </xdr:from>
    <xdr:ext cx="12483867" cy="937629"/>
    <xdr:sp macro="" textlink="">
      <xdr:nvSpPr>
        <xdr:cNvPr id="4" name="Rectangle 3"/>
        <xdr:cNvSpPr/>
      </xdr:nvSpPr>
      <xdr:spPr>
        <a:xfrm>
          <a:off x="588739" y="7435"/>
          <a:ext cx="1248386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hu-HU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VI.</a:t>
          </a:r>
          <a:r>
            <a:rPr 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Spirit Ope</a:t>
          </a:r>
          <a:r>
            <a:rPr lang="hu-HU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</a:t>
          </a:r>
          <a:r>
            <a:rPr lang="hu-HU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- </a:t>
          </a:r>
          <a:r>
            <a:rPr 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201</a:t>
          </a:r>
          <a:r>
            <a:rPr lang="hu-HU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7.04.01-02</a:t>
          </a:r>
          <a:r>
            <a:rPr 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r>
            <a:rPr lang="hu-HU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- </a:t>
          </a:r>
          <a:r>
            <a:rPr 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Budapest</a:t>
          </a:r>
        </a:p>
      </xdr:txBody>
    </xdr:sp>
    <xdr:clientData/>
  </xdr:oneCellAnchor>
  <xdr:twoCellAnchor editAs="oneCell">
    <xdr:from>
      <xdr:col>9</xdr:col>
      <xdr:colOff>419100</xdr:colOff>
      <xdr:row>6</xdr:row>
      <xdr:rowOff>76200</xdr:rowOff>
    </xdr:from>
    <xdr:to>
      <xdr:col>14</xdr:col>
      <xdr:colOff>19050</xdr:colOff>
      <xdr:row>18</xdr:row>
      <xdr:rowOff>80962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2162175"/>
          <a:ext cx="6143625" cy="23860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03"/>
  <sheetViews>
    <sheetView showGridLines="0" tabSelected="1" topLeftCell="B1" zoomScale="80" zoomScaleNormal="80" workbookViewId="0">
      <selection activeCell="B1" sqref="B1"/>
    </sheetView>
  </sheetViews>
  <sheetFormatPr defaultColWidth="9.140625" defaultRowHeight="15" x14ac:dyDescent="0.25"/>
  <cols>
    <col min="1" max="1" width="4.28515625" style="62" hidden="1" customWidth="1"/>
    <col min="2" max="2" width="3.7109375" style="62" bestFit="1" customWidth="1"/>
    <col min="3" max="3" width="25" style="77" customWidth="1"/>
    <col min="4" max="4" width="12.7109375" style="62" bestFit="1" customWidth="1"/>
    <col min="5" max="5" width="12.42578125" style="62" customWidth="1"/>
    <col min="6" max="6" width="14" style="62" bestFit="1" customWidth="1"/>
    <col min="7" max="7" width="13.42578125" style="62" customWidth="1"/>
    <col min="8" max="8" width="13.28515625" style="62" customWidth="1"/>
    <col min="9" max="9" width="11.85546875" style="62" bestFit="1" customWidth="1"/>
    <col min="10" max="10" width="11.85546875" style="62" customWidth="1"/>
    <col min="11" max="11" width="12.42578125" style="62" customWidth="1"/>
    <col min="12" max="12" width="12.5703125" style="62" customWidth="1"/>
    <col min="13" max="13" width="14" style="62" bestFit="1" customWidth="1"/>
    <col min="14" max="14" width="44.42578125" style="62" bestFit="1" customWidth="1"/>
    <col min="15" max="15" width="21.5703125" style="62" customWidth="1"/>
    <col min="16" max="16" width="14.140625" style="62" hidden="1" customWidth="1"/>
    <col min="17" max="17" width="6" style="62" hidden="1" customWidth="1"/>
    <col min="18" max="20" width="10.28515625" style="62" hidden="1" customWidth="1"/>
    <col min="21" max="16384" width="9.140625" style="62"/>
  </cols>
  <sheetData>
    <row r="1" spans="1:20" ht="75.75" customHeight="1" x14ac:dyDescent="0.25">
      <c r="A1" s="62" t="s">
        <v>147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  <c r="P1" s="45"/>
      <c r="Q1" s="45"/>
      <c r="R1" s="58"/>
      <c r="S1" s="58"/>
      <c r="T1" s="58"/>
    </row>
    <row r="2" spans="1:20" ht="32.25" thickBot="1" x14ac:dyDescent="0.55000000000000004">
      <c r="B2" s="8"/>
      <c r="C2" s="80" t="s">
        <v>123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53"/>
      <c r="P2" s="69"/>
      <c r="Q2" s="24"/>
      <c r="R2" s="59"/>
      <c r="S2" s="59"/>
      <c r="T2" s="59"/>
    </row>
    <row r="3" spans="1:20" x14ac:dyDescent="0.25">
      <c r="B3" s="8"/>
      <c r="C3" s="87" t="s">
        <v>129</v>
      </c>
      <c r="D3" s="88"/>
      <c r="E3" s="88"/>
      <c r="F3" s="88"/>
      <c r="G3" s="81"/>
      <c r="H3" s="81"/>
      <c r="I3" s="81"/>
      <c r="J3" s="81"/>
      <c r="K3" s="81"/>
      <c r="L3" s="81"/>
      <c r="M3" s="81"/>
      <c r="N3" s="82"/>
      <c r="O3" s="9"/>
      <c r="P3" s="22"/>
      <c r="Q3" s="24"/>
      <c r="R3" s="59"/>
      <c r="S3" s="59"/>
      <c r="T3" s="59"/>
    </row>
    <row r="4" spans="1:20" x14ac:dyDescent="0.25">
      <c r="B4" s="8"/>
      <c r="C4" s="89" t="s">
        <v>128</v>
      </c>
      <c r="D4" s="90"/>
      <c r="E4" s="90"/>
      <c r="F4" s="90"/>
      <c r="G4" s="83"/>
      <c r="H4" s="83"/>
      <c r="I4" s="83"/>
      <c r="J4" s="83"/>
      <c r="K4" s="83"/>
      <c r="L4" s="83"/>
      <c r="M4" s="83"/>
      <c r="N4" s="84"/>
      <c r="O4" s="9"/>
      <c r="P4" s="22"/>
      <c r="Q4" s="24"/>
      <c r="R4" s="59"/>
      <c r="S4" s="59"/>
      <c r="T4" s="59"/>
    </row>
    <row r="5" spans="1:20" ht="15.75" thickBot="1" x14ac:dyDescent="0.3">
      <c r="B5" s="8"/>
      <c r="C5" s="91" t="s">
        <v>82</v>
      </c>
      <c r="D5" s="92"/>
      <c r="E5" s="92"/>
      <c r="F5" s="92"/>
      <c r="G5" s="85"/>
      <c r="H5" s="85"/>
      <c r="I5" s="85"/>
      <c r="J5" s="85"/>
      <c r="K5" s="85"/>
      <c r="L5" s="85"/>
      <c r="M5" s="85"/>
      <c r="N5" s="86"/>
      <c r="O5" s="9"/>
      <c r="P5" s="22"/>
      <c r="Q5" s="24"/>
      <c r="R5" s="59"/>
      <c r="S5" s="59"/>
      <c r="T5" s="59"/>
    </row>
    <row r="6" spans="1:20" ht="14.25" customHeight="1" thickBot="1" x14ac:dyDescent="0.3">
      <c r="B6" s="47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8"/>
      <c r="P6" s="41"/>
      <c r="Q6" s="41"/>
      <c r="R6" s="59"/>
      <c r="S6" s="59"/>
      <c r="T6" s="59"/>
    </row>
    <row r="7" spans="1:20" ht="30" x14ac:dyDescent="0.25">
      <c r="B7" s="47"/>
      <c r="C7" s="10" t="s">
        <v>83</v>
      </c>
      <c r="D7" s="96" t="s">
        <v>91</v>
      </c>
      <c r="E7" s="97"/>
      <c r="F7" s="98"/>
      <c r="G7" s="11"/>
      <c r="H7" s="12" t="s">
        <v>137</v>
      </c>
      <c r="I7" s="13" t="s">
        <v>91</v>
      </c>
      <c r="J7" s="22"/>
      <c r="K7" s="41"/>
      <c r="L7" s="41"/>
      <c r="M7" s="41"/>
      <c r="N7" s="41"/>
      <c r="O7" s="9"/>
      <c r="P7" s="54"/>
      <c r="Q7" s="41"/>
      <c r="R7" s="59"/>
      <c r="S7" s="59"/>
      <c r="T7" s="59"/>
    </row>
    <row r="8" spans="1:20" x14ac:dyDescent="0.25">
      <c r="B8" s="47"/>
      <c r="C8" s="14" t="s">
        <v>84</v>
      </c>
      <c r="D8" s="99" t="s">
        <v>92</v>
      </c>
      <c r="E8" s="100"/>
      <c r="F8" s="15" t="s">
        <v>148</v>
      </c>
      <c r="G8" s="16" t="s">
        <v>93</v>
      </c>
      <c r="H8" s="17">
        <f>COUNTIF(P25:P103, "Gyereklány")</f>
        <v>0</v>
      </c>
      <c r="I8" s="18">
        <f>H8*4500</f>
        <v>0</v>
      </c>
      <c r="J8" s="22"/>
      <c r="K8" s="41"/>
      <c r="L8" s="41"/>
      <c r="M8" s="41"/>
      <c r="N8" s="41"/>
      <c r="O8" s="9"/>
      <c r="P8" s="55"/>
      <c r="Q8" s="41"/>
      <c r="R8" s="59"/>
      <c r="S8" s="59"/>
      <c r="T8" s="59"/>
    </row>
    <row r="9" spans="1:20" ht="15.75" thickBot="1" x14ac:dyDescent="0.3">
      <c r="B9" s="47"/>
      <c r="C9" s="14" t="s">
        <v>85</v>
      </c>
      <c r="D9" s="101" t="s">
        <v>150</v>
      </c>
      <c r="E9" s="102"/>
      <c r="F9" s="35" t="s">
        <v>149</v>
      </c>
      <c r="G9" s="16" t="s">
        <v>94</v>
      </c>
      <c r="H9" s="17">
        <f>COUNTIF(P25:P103, "Gyerekfiú")</f>
        <v>0</v>
      </c>
      <c r="I9" s="18">
        <f t="shared" ref="I9:I11" si="0">H9*4500</f>
        <v>0</v>
      </c>
      <c r="J9" s="22"/>
      <c r="K9" s="41"/>
      <c r="L9" s="41"/>
      <c r="M9" s="41"/>
      <c r="N9" s="41"/>
      <c r="O9" s="9"/>
      <c r="P9" s="55"/>
      <c r="Q9" s="41"/>
      <c r="R9" s="59"/>
      <c r="S9" s="59"/>
      <c r="T9" s="59"/>
    </row>
    <row r="10" spans="1:20" x14ac:dyDescent="0.25">
      <c r="B10" s="47"/>
      <c r="C10" s="34" t="s">
        <v>86</v>
      </c>
      <c r="D10" s="93" t="s">
        <v>127</v>
      </c>
      <c r="E10" s="94"/>
      <c r="F10" s="95"/>
      <c r="G10" s="16" t="s">
        <v>95</v>
      </c>
      <c r="H10" s="17">
        <f>COUNTIF(P25:P103, "Serdülőlány")</f>
        <v>0</v>
      </c>
      <c r="I10" s="18">
        <f t="shared" si="0"/>
        <v>0</v>
      </c>
      <c r="J10" s="22"/>
      <c r="K10" s="41"/>
      <c r="L10" s="41"/>
      <c r="M10" s="41"/>
      <c r="N10" s="41"/>
      <c r="O10" s="9"/>
      <c r="P10" s="24"/>
      <c r="Q10" s="41"/>
      <c r="R10" s="59"/>
      <c r="S10" s="59"/>
      <c r="T10" s="59"/>
    </row>
    <row r="11" spans="1:20" x14ac:dyDescent="0.25">
      <c r="B11" s="47"/>
      <c r="C11" s="34" t="s">
        <v>87</v>
      </c>
      <c r="D11" s="39" t="s">
        <v>139</v>
      </c>
      <c r="E11" s="36" t="s">
        <v>140</v>
      </c>
      <c r="F11" s="40" t="s">
        <v>141</v>
      </c>
      <c r="G11" s="16" t="s">
        <v>96</v>
      </c>
      <c r="H11" s="17">
        <f>COUNTIF(P25:P103, "Serdülőfiú")</f>
        <v>0</v>
      </c>
      <c r="I11" s="18">
        <f t="shared" si="0"/>
        <v>0</v>
      </c>
      <c r="J11" s="22"/>
      <c r="K11" s="41"/>
      <c r="L11" s="41"/>
      <c r="M11" s="41"/>
      <c r="N11" s="41"/>
      <c r="O11" s="9"/>
      <c r="P11" s="24"/>
      <c r="Q11" s="41"/>
      <c r="R11" s="59"/>
      <c r="S11" s="59"/>
      <c r="T11" s="59"/>
    </row>
    <row r="12" spans="1:20" ht="15.75" thickBot="1" x14ac:dyDescent="0.3">
      <c r="B12" s="47"/>
      <c r="C12" s="37" t="s">
        <v>151</v>
      </c>
      <c r="D12" s="42"/>
      <c r="E12" s="70"/>
      <c r="F12" s="71"/>
      <c r="G12" s="16" t="s">
        <v>97</v>
      </c>
      <c r="H12" s="17">
        <f>COUNTIF(P25:P103, "Ifjúságilány")</f>
        <v>0</v>
      </c>
      <c r="I12" s="18">
        <f>H12*6000</f>
        <v>0</v>
      </c>
      <c r="J12" s="22"/>
      <c r="K12" s="41"/>
      <c r="L12" s="41"/>
      <c r="M12" s="41"/>
      <c r="N12" s="41"/>
      <c r="O12" s="9"/>
      <c r="P12" s="24"/>
      <c r="Q12" s="41"/>
      <c r="R12" s="59"/>
      <c r="S12" s="59"/>
      <c r="T12" s="59"/>
    </row>
    <row r="13" spans="1:20" x14ac:dyDescent="0.25">
      <c r="B13" s="47"/>
      <c r="C13" s="38" t="s">
        <v>88</v>
      </c>
      <c r="D13" s="42"/>
      <c r="E13" s="70"/>
      <c r="F13" s="71"/>
      <c r="G13" s="16" t="s">
        <v>98</v>
      </c>
      <c r="H13" s="17">
        <f>COUNTIF(P25:P103, "Ifjúságifiú")</f>
        <v>0</v>
      </c>
      <c r="I13" s="18">
        <f t="shared" ref="I13:I17" si="1">H13*6000</f>
        <v>0</v>
      </c>
      <c r="J13" s="22"/>
      <c r="K13" s="41"/>
      <c r="L13" s="41"/>
      <c r="M13" s="41"/>
      <c r="N13" s="41"/>
      <c r="O13" s="9"/>
      <c r="P13" s="24"/>
      <c r="Q13" s="41"/>
      <c r="R13" s="59"/>
      <c r="S13" s="59"/>
      <c r="T13" s="59"/>
    </row>
    <row r="14" spans="1:20" x14ac:dyDescent="0.25">
      <c r="B14" s="47"/>
      <c r="C14" s="34" t="s">
        <v>89</v>
      </c>
      <c r="D14" s="42"/>
      <c r="E14" s="70"/>
      <c r="F14" s="71"/>
      <c r="G14" s="16" t="s">
        <v>99</v>
      </c>
      <c r="H14" s="17">
        <f>COUNTIF(P25:P103, "Felnőttnő")</f>
        <v>0</v>
      </c>
      <c r="I14" s="18">
        <f t="shared" si="1"/>
        <v>0</v>
      </c>
      <c r="J14" s="22"/>
      <c r="K14" s="41"/>
      <c r="L14" s="41"/>
      <c r="M14" s="41"/>
      <c r="N14" s="41"/>
      <c r="O14" s="9"/>
      <c r="P14" s="24"/>
      <c r="Q14" s="41"/>
      <c r="R14" s="59"/>
      <c r="S14" s="59"/>
      <c r="T14" s="59"/>
    </row>
    <row r="15" spans="1:20" x14ac:dyDescent="0.25">
      <c r="B15" s="47"/>
      <c r="C15" s="34" t="s">
        <v>124</v>
      </c>
      <c r="D15" s="42"/>
      <c r="E15" s="70"/>
      <c r="F15" s="71"/>
      <c r="G15" s="16" t="s">
        <v>100</v>
      </c>
      <c r="H15" s="17">
        <f>COUNTIF(P25:P103, "Felnőttférfi")</f>
        <v>0</v>
      </c>
      <c r="I15" s="18">
        <f t="shared" si="1"/>
        <v>0</v>
      </c>
      <c r="J15" s="22"/>
      <c r="K15" s="41"/>
      <c r="L15" s="41"/>
      <c r="M15" s="41"/>
      <c r="N15" s="41"/>
      <c r="O15" s="9"/>
      <c r="P15" s="24"/>
      <c r="Q15" s="41"/>
      <c r="R15" s="59"/>
      <c r="S15" s="59"/>
      <c r="T15" s="59"/>
    </row>
    <row r="16" spans="1:20" x14ac:dyDescent="0.25">
      <c r="B16" s="47"/>
      <c r="C16" s="34" t="s">
        <v>125</v>
      </c>
      <c r="D16" s="42"/>
      <c r="E16" s="70"/>
      <c r="F16" s="71"/>
      <c r="G16" s="16" t="s">
        <v>156</v>
      </c>
      <c r="H16" s="17">
        <f>COUNTIF(P25:P103, "Veteránnő")</f>
        <v>0</v>
      </c>
      <c r="I16" s="18">
        <f t="shared" si="1"/>
        <v>0</v>
      </c>
      <c r="J16" s="22"/>
      <c r="K16" s="41"/>
      <c r="L16" s="41"/>
      <c r="M16" s="41"/>
      <c r="N16" s="41"/>
      <c r="O16" s="9"/>
      <c r="P16" s="24"/>
      <c r="Q16" s="41"/>
      <c r="R16" s="59"/>
      <c r="S16" s="59"/>
      <c r="T16" s="59"/>
    </row>
    <row r="17" spans="2:20" x14ac:dyDescent="0.25">
      <c r="B17" s="47"/>
      <c r="C17" s="34" t="s">
        <v>126</v>
      </c>
      <c r="D17" s="42"/>
      <c r="E17" s="70"/>
      <c r="F17" s="71"/>
      <c r="G17" s="16" t="s">
        <v>157</v>
      </c>
      <c r="H17" s="17">
        <f>COUNTIF(P25:P103, "Veteránférfi")</f>
        <v>0</v>
      </c>
      <c r="I17" s="18">
        <f t="shared" si="1"/>
        <v>0</v>
      </c>
      <c r="J17" s="22"/>
      <c r="K17" s="41"/>
      <c r="L17" s="41"/>
      <c r="M17" s="41"/>
      <c r="N17" s="41"/>
      <c r="O17" s="9"/>
      <c r="P17" s="24"/>
      <c r="Q17" s="41"/>
      <c r="R17" s="59"/>
      <c r="S17" s="59"/>
      <c r="T17" s="59"/>
    </row>
    <row r="18" spans="2:20" ht="15.75" thickBot="1" x14ac:dyDescent="0.3">
      <c r="B18" s="47"/>
      <c r="C18" s="37" t="s">
        <v>90</v>
      </c>
      <c r="D18" s="42"/>
      <c r="E18" s="70"/>
      <c r="F18" s="71"/>
      <c r="G18" s="16" t="s">
        <v>101</v>
      </c>
      <c r="H18" s="19">
        <f>SUM(H8:H17)</f>
        <v>0</v>
      </c>
      <c r="I18" s="20">
        <f>SUM(I8:I17)</f>
        <v>0</v>
      </c>
      <c r="J18" s="22"/>
      <c r="K18" s="41"/>
      <c r="L18" s="41"/>
      <c r="M18" s="41"/>
      <c r="N18" s="41"/>
      <c r="O18" s="9"/>
      <c r="P18" s="24"/>
      <c r="Q18" s="41"/>
      <c r="R18" s="59"/>
      <c r="S18" s="59"/>
      <c r="T18" s="59"/>
    </row>
    <row r="19" spans="2:20" ht="15.75" thickBot="1" x14ac:dyDescent="0.3">
      <c r="B19" s="47"/>
      <c r="C19" s="37"/>
      <c r="D19" s="43"/>
      <c r="E19" s="72"/>
      <c r="F19" s="73"/>
      <c r="G19" s="49" t="s">
        <v>130</v>
      </c>
      <c r="H19" s="49"/>
      <c r="I19" s="21">
        <f>I18</f>
        <v>0</v>
      </c>
      <c r="J19" s="22"/>
      <c r="K19" s="41"/>
      <c r="L19" s="41"/>
      <c r="M19" s="41"/>
      <c r="N19" s="41"/>
      <c r="O19" s="9"/>
      <c r="P19" s="24"/>
      <c r="Q19" s="41"/>
      <c r="R19" s="59"/>
      <c r="S19" s="59"/>
      <c r="T19" s="59"/>
    </row>
    <row r="20" spans="2:20" x14ac:dyDescent="0.25">
      <c r="B20" s="47"/>
      <c r="C20" s="23"/>
      <c r="D20" s="22"/>
      <c r="E20" s="22"/>
      <c r="F20" s="22"/>
      <c r="G20" s="41"/>
      <c r="H20" s="41"/>
      <c r="I20" s="41"/>
      <c r="J20" s="41"/>
      <c r="K20" s="41"/>
      <c r="L20" s="41"/>
      <c r="M20" s="41"/>
      <c r="N20" s="41"/>
      <c r="O20" s="9"/>
      <c r="P20" s="24"/>
      <c r="Q20" s="41"/>
      <c r="R20" s="59"/>
      <c r="S20" s="59"/>
      <c r="T20" s="59"/>
    </row>
    <row r="21" spans="2:20" ht="147" customHeight="1" x14ac:dyDescent="0.25">
      <c r="B21" s="8"/>
      <c r="C21" s="79" t="s">
        <v>167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25"/>
      <c r="P21" s="50"/>
      <c r="Q21" s="24"/>
      <c r="R21" s="59"/>
      <c r="S21" s="59"/>
      <c r="T21" s="59"/>
    </row>
    <row r="22" spans="2:20" ht="29.25" customHeight="1" x14ac:dyDescent="0.25">
      <c r="B22" s="51"/>
      <c r="C22" s="78" t="s">
        <v>164</v>
      </c>
      <c r="D22" s="78"/>
      <c r="E22" s="78"/>
      <c r="F22" s="78"/>
      <c r="G22" s="78"/>
      <c r="H22" s="78"/>
      <c r="I22" s="78"/>
      <c r="J22" s="50"/>
      <c r="K22" s="50"/>
      <c r="L22" s="50"/>
      <c r="M22" s="50"/>
      <c r="N22" s="50"/>
      <c r="O22" s="52"/>
      <c r="P22" s="50"/>
      <c r="Q22" s="50"/>
      <c r="R22" s="59"/>
      <c r="S22" s="59"/>
      <c r="T22" s="59"/>
    </row>
    <row r="23" spans="2:20" ht="60" x14ac:dyDescent="0.25">
      <c r="B23" s="74" t="s">
        <v>0</v>
      </c>
      <c r="C23" s="26" t="s">
        <v>131</v>
      </c>
      <c r="D23" s="26" t="s">
        <v>144</v>
      </c>
      <c r="E23" s="26" t="s">
        <v>163</v>
      </c>
      <c r="F23" s="75" t="s">
        <v>132</v>
      </c>
      <c r="G23" s="75" t="s">
        <v>133</v>
      </c>
      <c r="H23" s="26" t="s">
        <v>134</v>
      </c>
      <c r="I23" s="26" t="s">
        <v>145</v>
      </c>
      <c r="J23" s="26" t="s">
        <v>166</v>
      </c>
      <c r="K23" s="26" t="s">
        <v>135</v>
      </c>
      <c r="L23" s="75" t="s">
        <v>136</v>
      </c>
      <c r="M23" s="75" t="s">
        <v>165</v>
      </c>
      <c r="N23" s="75" t="s">
        <v>146</v>
      </c>
      <c r="O23" s="27" t="s">
        <v>102</v>
      </c>
      <c r="P23" s="63" t="s">
        <v>62</v>
      </c>
      <c r="Q23" s="75" t="s">
        <v>63</v>
      </c>
      <c r="R23" s="75" t="s">
        <v>158</v>
      </c>
      <c r="S23" s="75" t="s">
        <v>159</v>
      </c>
      <c r="T23" s="75" t="s">
        <v>160</v>
      </c>
    </row>
    <row r="24" spans="2:20" s="76" customFormat="1" x14ac:dyDescent="0.25">
      <c r="B24" s="57">
        <v>0</v>
      </c>
      <c r="C24" s="28" t="s">
        <v>122</v>
      </c>
      <c r="D24" s="29">
        <v>39900</v>
      </c>
      <c r="E24" s="28" t="s">
        <v>84</v>
      </c>
      <c r="F24" s="30" t="s">
        <v>103</v>
      </c>
      <c r="G24" s="30" t="s">
        <v>119</v>
      </c>
      <c r="H24" s="28" t="s">
        <v>120</v>
      </c>
      <c r="I24" s="28" t="s">
        <v>120</v>
      </c>
      <c r="J24" s="28" t="s">
        <v>120</v>
      </c>
      <c r="K24" s="28" t="s">
        <v>120</v>
      </c>
      <c r="L24" s="30" t="s">
        <v>56</v>
      </c>
      <c r="M24" s="30" t="s">
        <v>67</v>
      </c>
      <c r="N24" s="30" t="s">
        <v>115</v>
      </c>
      <c r="O24" s="31"/>
      <c r="P24" s="56" t="s">
        <v>107</v>
      </c>
      <c r="Q24" s="30" t="s">
        <v>64</v>
      </c>
      <c r="R24" s="60"/>
      <c r="S24" s="60"/>
      <c r="T24" s="60"/>
    </row>
    <row r="25" spans="2:20" x14ac:dyDescent="0.25">
      <c r="B25" s="32">
        <v>1</v>
      </c>
      <c r="C25" s="2"/>
      <c r="D25" s="65"/>
      <c r="E25" s="70"/>
      <c r="F25" s="70"/>
      <c r="G25" s="70"/>
      <c r="H25" s="70"/>
      <c r="I25" s="70"/>
      <c r="J25" s="70"/>
      <c r="K25" s="70"/>
      <c r="L25" s="70"/>
      <c r="M25" s="3"/>
      <c r="N25" s="3"/>
      <c r="O25" s="4"/>
      <c r="P25" s="64" t="str">
        <f t="shared" ref="P25:P56" si="2">IF(E25&lt;&gt;" ", IF(F25&lt;&gt;" ", E25&amp;F25, " hiba1" ), "hiba2")</f>
        <v/>
      </c>
      <c r="Q25" s="61" t="str">
        <f t="shared" ref="Q25:Q56" si="3">IF(E25="Gyerek",IF(L25="x","a","b"),"b")</f>
        <v>b</v>
      </c>
      <c r="R25" s="61" t="str">
        <f>IF(E25="Gyerek","kizaro",IF(E25="Serdülő","kizaro","event"))</f>
        <v>event</v>
      </c>
      <c r="S25" s="61" t="str">
        <f>IF(E25="Gyerek","kizaro",IF(E25="Serdülő","kizaro","event"))</f>
        <v>event</v>
      </c>
      <c r="T25" s="61" t="str">
        <f>IF(E25="Gyerek","kizaro",IF(E25="Serdülő","kizaro","event"))</f>
        <v>event</v>
      </c>
    </row>
    <row r="26" spans="2:20" x14ac:dyDescent="0.25">
      <c r="B26" s="32">
        <v>2</v>
      </c>
      <c r="C26" s="2"/>
      <c r="D26" s="65"/>
      <c r="E26" s="70"/>
      <c r="F26" s="70"/>
      <c r="G26" s="70"/>
      <c r="H26" s="70"/>
      <c r="I26" s="70"/>
      <c r="J26" s="70"/>
      <c r="K26" s="70"/>
      <c r="L26" s="70"/>
      <c r="M26" s="3"/>
      <c r="N26" s="3"/>
      <c r="O26" s="4"/>
      <c r="P26" s="64" t="str">
        <f t="shared" si="2"/>
        <v/>
      </c>
      <c r="Q26" s="61" t="str">
        <f t="shared" si="3"/>
        <v>b</v>
      </c>
      <c r="R26" s="61" t="str">
        <f t="shared" ref="R26:R89" si="4">IF(E26="Gyerek","kizaro",IF(E26="Serdülő","kizaro","event"))</f>
        <v>event</v>
      </c>
      <c r="S26" s="61" t="str">
        <f t="shared" ref="S26:S89" si="5">IF(E26="Gyerek","kizaro",IF(E26="Serdülő","kizaro","event"))</f>
        <v>event</v>
      </c>
      <c r="T26" s="61" t="str">
        <f t="shared" ref="T26:T89" si="6">IF(E26="Gyerek","kizaro",IF(E26="Serdülő","kizaro","event"))</f>
        <v>event</v>
      </c>
    </row>
    <row r="27" spans="2:20" x14ac:dyDescent="0.25">
      <c r="B27" s="32">
        <v>3</v>
      </c>
      <c r="C27" s="2"/>
      <c r="D27" s="65"/>
      <c r="E27" s="70"/>
      <c r="F27" s="70"/>
      <c r="G27" s="70"/>
      <c r="H27" s="70"/>
      <c r="I27" s="70"/>
      <c r="J27" s="70"/>
      <c r="K27" s="70"/>
      <c r="L27" s="70"/>
      <c r="M27" s="3"/>
      <c r="N27" s="3"/>
      <c r="O27" s="4"/>
      <c r="P27" s="64" t="str">
        <f t="shared" si="2"/>
        <v/>
      </c>
      <c r="Q27" s="61" t="str">
        <f t="shared" si="3"/>
        <v>b</v>
      </c>
      <c r="R27" s="61" t="str">
        <f t="shared" si="4"/>
        <v>event</v>
      </c>
      <c r="S27" s="61" t="str">
        <f t="shared" si="5"/>
        <v>event</v>
      </c>
      <c r="T27" s="61" t="str">
        <f t="shared" si="6"/>
        <v>event</v>
      </c>
    </row>
    <row r="28" spans="2:20" x14ac:dyDescent="0.25">
      <c r="B28" s="32">
        <v>4</v>
      </c>
      <c r="C28" s="2"/>
      <c r="D28" s="65"/>
      <c r="E28" s="70"/>
      <c r="F28" s="70"/>
      <c r="G28" s="70"/>
      <c r="H28" s="70"/>
      <c r="I28" s="70"/>
      <c r="J28" s="70"/>
      <c r="K28" s="70"/>
      <c r="L28" s="70"/>
      <c r="M28" s="3"/>
      <c r="N28" s="3"/>
      <c r="O28" s="4"/>
      <c r="P28" s="64" t="str">
        <f t="shared" si="2"/>
        <v/>
      </c>
      <c r="Q28" s="61" t="str">
        <f t="shared" si="3"/>
        <v>b</v>
      </c>
      <c r="R28" s="61" t="str">
        <f t="shared" si="4"/>
        <v>event</v>
      </c>
      <c r="S28" s="61" t="str">
        <f t="shared" si="5"/>
        <v>event</v>
      </c>
      <c r="T28" s="61" t="str">
        <f t="shared" si="6"/>
        <v>event</v>
      </c>
    </row>
    <row r="29" spans="2:20" x14ac:dyDescent="0.25">
      <c r="B29" s="32">
        <v>5</v>
      </c>
      <c r="C29" s="2"/>
      <c r="D29" s="65"/>
      <c r="E29" s="70"/>
      <c r="F29" s="70"/>
      <c r="G29" s="70"/>
      <c r="H29" s="70"/>
      <c r="I29" s="70"/>
      <c r="J29" s="70"/>
      <c r="K29" s="70"/>
      <c r="L29" s="70"/>
      <c r="M29" s="3"/>
      <c r="N29" s="3"/>
      <c r="O29" s="4"/>
      <c r="P29" s="64" t="str">
        <f t="shared" si="2"/>
        <v/>
      </c>
      <c r="Q29" s="61" t="str">
        <f t="shared" si="3"/>
        <v>b</v>
      </c>
      <c r="R29" s="61" t="str">
        <f t="shared" si="4"/>
        <v>event</v>
      </c>
      <c r="S29" s="61" t="str">
        <f t="shared" si="5"/>
        <v>event</v>
      </c>
      <c r="T29" s="61" t="str">
        <f t="shared" si="6"/>
        <v>event</v>
      </c>
    </row>
    <row r="30" spans="2:20" x14ac:dyDescent="0.25">
      <c r="B30" s="32">
        <v>6</v>
      </c>
      <c r="C30" s="2"/>
      <c r="D30" s="65"/>
      <c r="E30" s="70"/>
      <c r="F30" s="70"/>
      <c r="G30" s="70"/>
      <c r="H30" s="70"/>
      <c r="I30" s="70"/>
      <c r="J30" s="70"/>
      <c r="K30" s="70"/>
      <c r="L30" s="70"/>
      <c r="M30" s="3"/>
      <c r="N30" s="3"/>
      <c r="O30" s="4"/>
      <c r="P30" s="64" t="str">
        <f t="shared" si="2"/>
        <v/>
      </c>
      <c r="Q30" s="61" t="str">
        <f t="shared" si="3"/>
        <v>b</v>
      </c>
      <c r="R30" s="61" t="str">
        <f t="shared" si="4"/>
        <v>event</v>
      </c>
      <c r="S30" s="61" t="str">
        <f t="shared" si="5"/>
        <v>event</v>
      </c>
      <c r="T30" s="61" t="str">
        <f t="shared" si="6"/>
        <v>event</v>
      </c>
    </row>
    <row r="31" spans="2:20" x14ac:dyDescent="0.25">
      <c r="B31" s="32">
        <v>7</v>
      </c>
      <c r="C31" s="2"/>
      <c r="D31" s="65"/>
      <c r="E31" s="70"/>
      <c r="F31" s="70"/>
      <c r="G31" s="70"/>
      <c r="H31" s="70"/>
      <c r="I31" s="70"/>
      <c r="J31" s="70"/>
      <c r="K31" s="70"/>
      <c r="L31" s="70"/>
      <c r="M31" s="3"/>
      <c r="N31" s="3"/>
      <c r="O31" s="4"/>
      <c r="P31" s="64" t="str">
        <f t="shared" si="2"/>
        <v/>
      </c>
      <c r="Q31" s="61" t="str">
        <f t="shared" si="3"/>
        <v>b</v>
      </c>
      <c r="R31" s="61" t="str">
        <f t="shared" si="4"/>
        <v>event</v>
      </c>
      <c r="S31" s="61" t="str">
        <f t="shared" si="5"/>
        <v>event</v>
      </c>
      <c r="T31" s="61" t="str">
        <f t="shared" si="6"/>
        <v>event</v>
      </c>
    </row>
    <row r="32" spans="2:20" x14ac:dyDescent="0.25">
      <c r="B32" s="32">
        <v>8</v>
      </c>
      <c r="C32" s="2"/>
      <c r="D32" s="3"/>
      <c r="E32" s="70"/>
      <c r="F32" s="70"/>
      <c r="G32" s="70"/>
      <c r="H32" s="70"/>
      <c r="I32" s="70"/>
      <c r="J32" s="70"/>
      <c r="K32" s="70"/>
      <c r="L32" s="70"/>
      <c r="M32" s="3"/>
      <c r="N32" s="3"/>
      <c r="O32" s="4"/>
      <c r="P32" s="64" t="str">
        <f t="shared" si="2"/>
        <v/>
      </c>
      <c r="Q32" s="61" t="str">
        <f t="shared" si="3"/>
        <v>b</v>
      </c>
      <c r="R32" s="61" t="str">
        <f t="shared" si="4"/>
        <v>event</v>
      </c>
      <c r="S32" s="61" t="str">
        <f t="shared" si="5"/>
        <v>event</v>
      </c>
      <c r="T32" s="61" t="str">
        <f t="shared" si="6"/>
        <v>event</v>
      </c>
    </row>
    <row r="33" spans="2:20" x14ac:dyDescent="0.25">
      <c r="B33" s="32">
        <v>9</v>
      </c>
      <c r="C33" s="2"/>
      <c r="D33" s="3"/>
      <c r="E33" s="70"/>
      <c r="F33" s="70"/>
      <c r="G33" s="70"/>
      <c r="H33" s="70"/>
      <c r="I33" s="70"/>
      <c r="J33" s="70"/>
      <c r="K33" s="70"/>
      <c r="L33" s="70"/>
      <c r="M33" s="3"/>
      <c r="N33" s="3"/>
      <c r="O33" s="4"/>
      <c r="P33" s="64" t="str">
        <f t="shared" si="2"/>
        <v/>
      </c>
      <c r="Q33" s="61" t="str">
        <f t="shared" si="3"/>
        <v>b</v>
      </c>
      <c r="R33" s="61" t="str">
        <f t="shared" si="4"/>
        <v>event</v>
      </c>
      <c r="S33" s="61" t="str">
        <f t="shared" si="5"/>
        <v>event</v>
      </c>
      <c r="T33" s="61" t="str">
        <f t="shared" si="6"/>
        <v>event</v>
      </c>
    </row>
    <row r="34" spans="2:20" x14ac:dyDescent="0.25">
      <c r="B34" s="32">
        <v>10</v>
      </c>
      <c r="C34" s="2"/>
      <c r="D34" s="3"/>
      <c r="E34" s="70"/>
      <c r="F34" s="70"/>
      <c r="G34" s="70"/>
      <c r="H34" s="70"/>
      <c r="I34" s="70"/>
      <c r="J34" s="70"/>
      <c r="K34" s="70"/>
      <c r="L34" s="70"/>
      <c r="M34" s="3"/>
      <c r="N34" s="3"/>
      <c r="O34" s="4"/>
      <c r="P34" s="64" t="str">
        <f t="shared" si="2"/>
        <v/>
      </c>
      <c r="Q34" s="61" t="str">
        <f t="shared" si="3"/>
        <v>b</v>
      </c>
      <c r="R34" s="61" t="str">
        <f t="shared" si="4"/>
        <v>event</v>
      </c>
      <c r="S34" s="61" t="str">
        <f t="shared" si="5"/>
        <v>event</v>
      </c>
      <c r="T34" s="61" t="str">
        <f t="shared" si="6"/>
        <v>event</v>
      </c>
    </row>
    <row r="35" spans="2:20" x14ac:dyDescent="0.25">
      <c r="B35" s="32">
        <v>11</v>
      </c>
      <c r="C35" s="2"/>
      <c r="D35" s="3"/>
      <c r="E35" s="70"/>
      <c r="F35" s="70"/>
      <c r="G35" s="70"/>
      <c r="H35" s="70"/>
      <c r="I35" s="70"/>
      <c r="J35" s="70"/>
      <c r="K35" s="70"/>
      <c r="L35" s="70"/>
      <c r="M35" s="3"/>
      <c r="N35" s="3"/>
      <c r="O35" s="4"/>
      <c r="P35" s="64" t="str">
        <f t="shared" si="2"/>
        <v/>
      </c>
      <c r="Q35" s="61" t="str">
        <f t="shared" si="3"/>
        <v>b</v>
      </c>
      <c r="R35" s="61" t="str">
        <f t="shared" si="4"/>
        <v>event</v>
      </c>
      <c r="S35" s="61" t="str">
        <f t="shared" si="5"/>
        <v>event</v>
      </c>
      <c r="T35" s="61" t="str">
        <f t="shared" si="6"/>
        <v>event</v>
      </c>
    </row>
    <row r="36" spans="2:20" x14ac:dyDescent="0.25">
      <c r="B36" s="32">
        <v>12</v>
      </c>
      <c r="C36" s="2"/>
      <c r="D36" s="3"/>
      <c r="E36" s="70"/>
      <c r="F36" s="70"/>
      <c r="G36" s="70"/>
      <c r="H36" s="70"/>
      <c r="I36" s="70"/>
      <c r="J36" s="70"/>
      <c r="K36" s="70"/>
      <c r="L36" s="70"/>
      <c r="M36" s="3"/>
      <c r="N36" s="3"/>
      <c r="O36" s="4"/>
      <c r="P36" s="64" t="str">
        <f t="shared" si="2"/>
        <v/>
      </c>
      <c r="Q36" s="61" t="str">
        <f t="shared" si="3"/>
        <v>b</v>
      </c>
      <c r="R36" s="61" t="str">
        <f t="shared" si="4"/>
        <v>event</v>
      </c>
      <c r="S36" s="61" t="str">
        <f t="shared" si="5"/>
        <v>event</v>
      </c>
      <c r="T36" s="61" t="str">
        <f t="shared" si="6"/>
        <v>event</v>
      </c>
    </row>
    <row r="37" spans="2:20" x14ac:dyDescent="0.25">
      <c r="B37" s="32">
        <v>13</v>
      </c>
      <c r="C37" s="2"/>
      <c r="D37" s="3"/>
      <c r="E37" s="70"/>
      <c r="F37" s="70"/>
      <c r="G37" s="70"/>
      <c r="H37" s="70"/>
      <c r="I37" s="70"/>
      <c r="J37" s="70"/>
      <c r="K37" s="70"/>
      <c r="L37" s="70"/>
      <c r="M37" s="3"/>
      <c r="N37" s="3"/>
      <c r="O37" s="4"/>
      <c r="P37" s="64" t="str">
        <f t="shared" si="2"/>
        <v/>
      </c>
      <c r="Q37" s="61" t="str">
        <f t="shared" si="3"/>
        <v>b</v>
      </c>
      <c r="R37" s="61" t="str">
        <f t="shared" si="4"/>
        <v>event</v>
      </c>
      <c r="S37" s="61" t="str">
        <f t="shared" si="5"/>
        <v>event</v>
      </c>
      <c r="T37" s="61" t="str">
        <f t="shared" si="6"/>
        <v>event</v>
      </c>
    </row>
    <row r="38" spans="2:20" x14ac:dyDescent="0.25">
      <c r="B38" s="32">
        <v>14</v>
      </c>
      <c r="C38" s="2"/>
      <c r="D38" s="3"/>
      <c r="E38" s="70"/>
      <c r="F38" s="70"/>
      <c r="G38" s="70"/>
      <c r="H38" s="70"/>
      <c r="I38" s="70"/>
      <c r="J38" s="70"/>
      <c r="K38" s="70"/>
      <c r="L38" s="70"/>
      <c r="M38" s="3"/>
      <c r="N38" s="3"/>
      <c r="O38" s="4"/>
      <c r="P38" s="64" t="str">
        <f t="shared" si="2"/>
        <v/>
      </c>
      <c r="Q38" s="61" t="str">
        <f t="shared" si="3"/>
        <v>b</v>
      </c>
      <c r="R38" s="61" t="str">
        <f t="shared" si="4"/>
        <v>event</v>
      </c>
      <c r="S38" s="61" t="str">
        <f t="shared" si="5"/>
        <v>event</v>
      </c>
      <c r="T38" s="61" t="str">
        <f t="shared" si="6"/>
        <v>event</v>
      </c>
    </row>
    <row r="39" spans="2:20" x14ac:dyDescent="0.25">
      <c r="B39" s="32">
        <v>15</v>
      </c>
      <c r="C39" s="2"/>
      <c r="D39" s="3"/>
      <c r="E39" s="70"/>
      <c r="F39" s="70"/>
      <c r="G39" s="70"/>
      <c r="H39" s="70"/>
      <c r="I39" s="70"/>
      <c r="J39" s="70"/>
      <c r="K39" s="70"/>
      <c r="L39" s="70"/>
      <c r="M39" s="3"/>
      <c r="N39" s="3"/>
      <c r="O39" s="4"/>
      <c r="P39" s="64" t="str">
        <f t="shared" si="2"/>
        <v/>
      </c>
      <c r="Q39" s="61" t="str">
        <f t="shared" si="3"/>
        <v>b</v>
      </c>
      <c r="R39" s="61" t="str">
        <f t="shared" si="4"/>
        <v>event</v>
      </c>
      <c r="S39" s="61" t="str">
        <f t="shared" si="5"/>
        <v>event</v>
      </c>
      <c r="T39" s="61" t="str">
        <f t="shared" si="6"/>
        <v>event</v>
      </c>
    </row>
    <row r="40" spans="2:20" x14ac:dyDescent="0.25">
      <c r="B40" s="32">
        <v>16</v>
      </c>
      <c r="C40" s="2"/>
      <c r="D40" s="3"/>
      <c r="E40" s="70"/>
      <c r="F40" s="70"/>
      <c r="G40" s="70"/>
      <c r="H40" s="70"/>
      <c r="I40" s="70"/>
      <c r="J40" s="70"/>
      <c r="K40" s="70"/>
      <c r="L40" s="70"/>
      <c r="M40" s="3"/>
      <c r="N40" s="3"/>
      <c r="O40" s="4"/>
      <c r="P40" s="64" t="str">
        <f t="shared" si="2"/>
        <v/>
      </c>
      <c r="Q40" s="61" t="str">
        <f t="shared" si="3"/>
        <v>b</v>
      </c>
      <c r="R40" s="61" t="str">
        <f t="shared" si="4"/>
        <v>event</v>
      </c>
      <c r="S40" s="61" t="str">
        <f t="shared" si="5"/>
        <v>event</v>
      </c>
      <c r="T40" s="61" t="str">
        <f t="shared" si="6"/>
        <v>event</v>
      </c>
    </row>
    <row r="41" spans="2:20" x14ac:dyDescent="0.25">
      <c r="B41" s="32">
        <v>17</v>
      </c>
      <c r="C41" s="2"/>
      <c r="D41" s="3"/>
      <c r="E41" s="70"/>
      <c r="F41" s="70"/>
      <c r="G41" s="70"/>
      <c r="H41" s="70"/>
      <c r="I41" s="70"/>
      <c r="J41" s="70"/>
      <c r="K41" s="70"/>
      <c r="L41" s="70"/>
      <c r="M41" s="3"/>
      <c r="N41" s="3"/>
      <c r="O41" s="4"/>
      <c r="P41" s="64" t="str">
        <f t="shared" si="2"/>
        <v/>
      </c>
      <c r="Q41" s="61" t="str">
        <f t="shared" si="3"/>
        <v>b</v>
      </c>
      <c r="R41" s="61" t="str">
        <f t="shared" si="4"/>
        <v>event</v>
      </c>
      <c r="S41" s="61" t="str">
        <f t="shared" si="5"/>
        <v>event</v>
      </c>
      <c r="T41" s="61" t="str">
        <f t="shared" si="6"/>
        <v>event</v>
      </c>
    </row>
    <row r="42" spans="2:20" x14ac:dyDescent="0.25">
      <c r="B42" s="32">
        <v>18</v>
      </c>
      <c r="C42" s="2"/>
      <c r="D42" s="3"/>
      <c r="E42" s="70"/>
      <c r="F42" s="70"/>
      <c r="G42" s="70"/>
      <c r="H42" s="70"/>
      <c r="I42" s="70"/>
      <c r="J42" s="70"/>
      <c r="K42" s="70"/>
      <c r="L42" s="70"/>
      <c r="M42" s="3"/>
      <c r="N42" s="3"/>
      <c r="O42" s="4"/>
      <c r="P42" s="64" t="str">
        <f t="shared" si="2"/>
        <v/>
      </c>
      <c r="Q42" s="61" t="str">
        <f t="shared" si="3"/>
        <v>b</v>
      </c>
      <c r="R42" s="61" t="str">
        <f t="shared" si="4"/>
        <v>event</v>
      </c>
      <c r="S42" s="61" t="str">
        <f t="shared" si="5"/>
        <v>event</v>
      </c>
      <c r="T42" s="61" t="str">
        <f t="shared" si="6"/>
        <v>event</v>
      </c>
    </row>
    <row r="43" spans="2:20" x14ac:dyDescent="0.25">
      <c r="B43" s="32">
        <v>19</v>
      </c>
      <c r="C43" s="2"/>
      <c r="D43" s="3"/>
      <c r="E43" s="70"/>
      <c r="F43" s="70"/>
      <c r="G43" s="70"/>
      <c r="H43" s="70"/>
      <c r="I43" s="70"/>
      <c r="J43" s="70"/>
      <c r="K43" s="70"/>
      <c r="L43" s="70"/>
      <c r="M43" s="3"/>
      <c r="N43" s="3"/>
      <c r="O43" s="4"/>
      <c r="P43" s="64" t="str">
        <f t="shared" si="2"/>
        <v/>
      </c>
      <c r="Q43" s="61" t="str">
        <f t="shared" si="3"/>
        <v>b</v>
      </c>
      <c r="R43" s="61" t="str">
        <f t="shared" si="4"/>
        <v>event</v>
      </c>
      <c r="S43" s="61" t="str">
        <f t="shared" si="5"/>
        <v>event</v>
      </c>
      <c r="T43" s="61" t="str">
        <f t="shared" si="6"/>
        <v>event</v>
      </c>
    </row>
    <row r="44" spans="2:20" x14ac:dyDescent="0.25">
      <c r="B44" s="32">
        <v>20</v>
      </c>
      <c r="C44" s="2"/>
      <c r="D44" s="3"/>
      <c r="E44" s="70"/>
      <c r="F44" s="70"/>
      <c r="G44" s="70"/>
      <c r="H44" s="70"/>
      <c r="I44" s="70"/>
      <c r="J44" s="70"/>
      <c r="K44" s="70"/>
      <c r="L44" s="70"/>
      <c r="M44" s="3"/>
      <c r="N44" s="3"/>
      <c r="O44" s="4"/>
      <c r="P44" s="64" t="str">
        <f t="shared" si="2"/>
        <v/>
      </c>
      <c r="Q44" s="61" t="str">
        <f t="shared" si="3"/>
        <v>b</v>
      </c>
      <c r="R44" s="61" t="str">
        <f t="shared" si="4"/>
        <v>event</v>
      </c>
      <c r="S44" s="61" t="str">
        <f t="shared" si="5"/>
        <v>event</v>
      </c>
      <c r="T44" s="61" t="str">
        <f t="shared" si="6"/>
        <v>event</v>
      </c>
    </row>
    <row r="45" spans="2:20" x14ac:dyDescent="0.25">
      <c r="B45" s="32">
        <v>21</v>
      </c>
      <c r="C45" s="2"/>
      <c r="D45" s="3"/>
      <c r="E45" s="70"/>
      <c r="F45" s="70"/>
      <c r="G45" s="70"/>
      <c r="H45" s="70"/>
      <c r="I45" s="70"/>
      <c r="J45" s="70"/>
      <c r="K45" s="70"/>
      <c r="L45" s="70"/>
      <c r="M45" s="3"/>
      <c r="N45" s="3"/>
      <c r="O45" s="4"/>
      <c r="P45" s="64" t="str">
        <f t="shared" si="2"/>
        <v/>
      </c>
      <c r="Q45" s="61" t="str">
        <f t="shared" si="3"/>
        <v>b</v>
      </c>
      <c r="R45" s="61" t="str">
        <f t="shared" si="4"/>
        <v>event</v>
      </c>
      <c r="S45" s="61" t="str">
        <f t="shared" si="5"/>
        <v>event</v>
      </c>
      <c r="T45" s="61" t="str">
        <f t="shared" si="6"/>
        <v>event</v>
      </c>
    </row>
    <row r="46" spans="2:20" x14ac:dyDescent="0.25">
      <c r="B46" s="32">
        <v>22</v>
      </c>
      <c r="C46" s="2"/>
      <c r="D46" s="3"/>
      <c r="E46" s="70"/>
      <c r="F46" s="70"/>
      <c r="G46" s="70"/>
      <c r="H46" s="70"/>
      <c r="I46" s="70"/>
      <c r="J46" s="70"/>
      <c r="K46" s="70"/>
      <c r="L46" s="70"/>
      <c r="M46" s="3"/>
      <c r="N46" s="3"/>
      <c r="O46" s="4"/>
      <c r="P46" s="64" t="str">
        <f t="shared" si="2"/>
        <v/>
      </c>
      <c r="Q46" s="61" t="str">
        <f t="shared" si="3"/>
        <v>b</v>
      </c>
      <c r="R46" s="61" t="str">
        <f t="shared" si="4"/>
        <v>event</v>
      </c>
      <c r="S46" s="61" t="str">
        <f t="shared" si="5"/>
        <v>event</v>
      </c>
      <c r="T46" s="61" t="str">
        <f t="shared" si="6"/>
        <v>event</v>
      </c>
    </row>
    <row r="47" spans="2:20" x14ac:dyDescent="0.25">
      <c r="B47" s="32">
        <v>23</v>
      </c>
      <c r="C47" s="2"/>
      <c r="D47" s="3"/>
      <c r="E47" s="70"/>
      <c r="F47" s="70"/>
      <c r="G47" s="70"/>
      <c r="H47" s="70"/>
      <c r="I47" s="70"/>
      <c r="J47" s="70"/>
      <c r="K47" s="70"/>
      <c r="L47" s="70"/>
      <c r="M47" s="3"/>
      <c r="N47" s="3"/>
      <c r="O47" s="4"/>
      <c r="P47" s="64" t="str">
        <f t="shared" si="2"/>
        <v/>
      </c>
      <c r="Q47" s="61" t="str">
        <f t="shared" si="3"/>
        <v>b</v>
      </c>
      <c r="R47" s="61" t="str">
        <f t="shared" si="4"/>
        <v>event</v>
      </c>
      <c r="S47" s="61" t="str">
        <f t="shared" si="5"/>
        <v>event</v>
      </c>
      <c r="T47" s="61" t="str">
        <f t="shared" si="6"/>
        <v>event</v>
      </c>
    </row>
    <row r="48" spans="2:20" x14ac:dyDescent="0.25">
      <c r="B48" s="32">
        <v>24</v>
      </c>
      <c r="C48" s="2"/>
      <c r="D48" s="3"/>
      <c r="E48" s="70"/>
      <c r="F48" s="70"/>
      <c r="G48" s="70"/>
      <c r="H48" s="70"/>
      <c r="I48" s="70"/>
      <c r="J48" s="70"/>
      <c r="K48" s="70"/>
      <c r="L48" s="70"/>
      <c r="M48" s="3"/>
      <c r="N48" s="3"/>
      <c r="O48" s="4"/>
      <c r="P48" s="64" t="str">
        <f t="shared" si="2"/>
        <v/>
      </c>
      <c r="Q48" s="61" t="str">
        <f t="shared" si="3"/>
        <v>b</v>
      </c>
      <c r="R48" s="61" t="str">
        <f t="shared" si="4"/>
        <v>event</v>
      </c>
      <c r="S48" s="61" t="str">
        <f t="shared" si="5"/>
        <v>event</v>
      </c>
      <c r="T48" s="61" t="str">
        <f t="shared" si="6"/>
        <v>event</v>
      </c>
    </row>
    <row r="49" spans="2:20" x14ac:dyDescent="0.25">
      <c r="B49" s="32">
        <v>25</v>
      </c>
      <c r="C49" s="2"/>
      <c r="D49" s="3"/>
      <c r="E49" s="70"/>
      <c r="F49" s="70"/>
      <c r="G49" s="70"/>
      <c r="H49" s="70"/>
      <c r="I49" s="70"/>
      <c r="J49" s="70"/>
      <c r="K49" s="70"/>
      <c r="L49" s="70"/>
      <c r="M49" s="3"/>
      <c r="N49" s="3"/>
      <c r="O49" s="4"/>
      <c r="P49" s="64" t="str">
        <f t="shared" si="2"/>
        <v/>
      </c>
      <c r="Q49" s="61" t="str">
        <f t="shared" si="3"/>
        <v>b</v>
      </c>
      <c r="R49" s="61" t="str">
        <f t="shared" si="4"/>
        <v>event</v>
      </c>
      <c r="S49" s="61" t="str">
        <f t="shared" si="5"/>
        <v>event</v>
      </c>
      <c r="T49" s="61" t="str">
        <f t="shared" si="6"/>
        <v>event</v>
      </c>
    </row>
    <row r="50" spans="2:20" x14ac:dyDescent="0.25">
      <c r="B50" s="32">
        <v>26</v>
      </c>
      <c r="C50" s="2"/>
      <c r="D50" s="3"/>
      <c r="E50" s="70"/>
      <c r="F50" s="70"/>
      <c r="G50" s="70"/>
      <c r="H50" s="70"/>
      <c r="I50" s="70"/>
      <c r="J50" s="70"/>
      <c r="K50" s="70"/>
      <c r="L50" s="70"/>
      <c r="M50" s="3"/>
      <c r="N50" s="3"/>
      <c r="O50" s="4"/>
      <c r="P50" s="64" t="str">
        <f t="shared" si="2"/>
        <v/>
      </c>
      <c r="Q50" s="61" t="str">
        <f t="shared" si="3"/>
        <v>b</v>
      </c>
      <c r="R50" s="61" t="str">
        <f t="shared" si="4"/>
        <v>event</v>
      </c>
      <c r="S50" s="61" t="str">
        <f t="shared" si="5"/>
        <v>event</v>
      </c>
      <c r="T50" s="61" t="str">
        <f t="shared" si="6"/>
        <v>event</v>
      </c>
    </row>
    <row r="51" spans="2:20" x14ac:dyDescent="0.25">
      <c r="B51" s="32">
        <v>27</v>
      </c>
      <c r="C51" s="2"/>
      <c r="D51" s="3"/>
      <c r="E51" s="70"/>
      <c r="F51" s="70"/>
      <c r="G51" s="70"/>
      <c r="H51" s="70"/>
      <c r="I51" s="70"/>
      <c r="J51" s="70"/>
      <c r="K51" s="70"/>
      <c r="L51" s="70"/>
      <c r="M51" s="3"/>
      <c r="N51" s="3"/>
      <c r="O51" s="4"/>
      <c r="P51" s="64" t="str">
        <f t="shared" si="2"/>
        <v/>
      </c>
      <c r="Q51" s="61" t="str">
        <f t="shared" si="3"/>
        <v>b</v>
      </c>
      <c r="R51" s="61" t="str">
        <f t="shared" si="4"/>
        <v>event</v>
      </c>
      <c r="S51" s="61" t="str">
        <f t="shared" si="5"/>
        <v>event</v>
      </c>
      <c r="T51" s="61" t="str">
        <f t="shared" si="6"/>
        <v>event</v>
      </c>
    </row>
    <row r="52" spans="2:20" x14ac:dyDescent="0.25">
      <c r="B52" s="32">
        <v>28</v>
      </c>
      <c r="C52" s="2"/>
      <c r="D52" s="3"/>
      <c r="E52" s="70"/>
      <c r="F52" s="70"/>
      <c r="G52" s="70"/>
      <c r="H52" s="70"/>
      <c r="I52" s="70"/>
      <c r="J52" s="70"/>
      <c r="K52" s="70"/>
      <c r="L52" s="70"/>
      <c r="M52" s="3"/>
      <c r="N52" s="3"/>
      <c r="O52" s="4"/>
      <c r="P52" s="64" t="str">
        <f t="shared" si="2"/>
        <v/>
      </c>
      <c r="Q52" s="61" t="str">
        <f t="shared" si="3"/>
        <v>b</v>
      </c>
      <c r="R52" s="61" t="str">
        <f t="shared" si="4"/>
        <v>event</v>
      </c>
      <c r="S52" s="61" t="str">
        <f t="shared" si="5"/>
        <v>event</v>
      </c>
      <c r="T52" s="61" t="str">
        <f t="shared" si="6"/>
        <v>event</v>
      </c>
    </row>
    <row r="53" spans="2:20" x14ac:dyDescent="0.25">
      <c r="B53" s="32">
        <v>29</v>
      </c>
      <c r="C53" s="2"/>
      <c r="D53" s="3"/>
      <c r="E53" s="70"/>
      <c r="F53" s="70"/>
      <c r="G53" s="70"/>
      <c r="H53" s="70"/>
      <c r="I53" s="70"/>
      <c r="J53" s="70"/>
      <c r="K53" s="70"/>
      <c r="L53" s="70"/>
      <c r="M53" s="3"/>
      <c r="N53" s="3"/>
      <c r="O53" s="4"/>
      <c r="P53" s="64" t="str">
        <f t="shared" si="2"/>
        <v/>
      </c>
      <c r="Q53" s="61" t="str">
        <f t="shared" si="3"/>
        <v>b</v>
      </c>
      <c r="R53" s="61" t="str">
        <f t="shared" si="4"/>
        <v>event</v>
      </c>
      <c r="S53" s="61" t="str">
        <f t="shared" si="5"/>
        <v>event</v>
      </c>
      <c r="T53" s="61" t="str">
        <f t="shared" si="6"/>
        <v>event</v>
      </c>
    </row>
    <row r="54" spans="2:20" x14ac:dyDescent="0.25">
      <c r="B54" s="32">
        <v>30</v>
      </c>
      <c r="C54" s="2"/>
      <c r="D54" s="3"/>
      <c r="E54" s="70"/>
      <c r="F54" s="70"/>
      <c r="G54" s="70"/>
      <c r="H54" s="70"/>
      <c r="I54" s="70"/>
      <c r="J54" s="70"/>
      <c r="K54" s="70"/>
      <c r="L54" s="70"/>
      <c r="M54" s="3"/>
      <c r="N54" s="3"/>
      <c r="O54" s="4"/>
      <c r="P54" s="64" t="str">
        <f t="shared" si="2"/>
        <v/>
      </c>
      <c r="Q54" s="61" t="str">
        <f t="shared" si="3"/>
        <v>b</v>
      </c>
      <c r="R54" s="61" t="str">
        <f t="shared" si="4"/>
        <v>event</v>
      </c>
      <c r="S54" s="61" t="str">
        <f t="shared" si="5"/>
        <v>event</v>
      </c>
      <c r="T54" s="61" t="str">
        <f t="shared" si="6"/>
        <v>event</v>
      </c>
    </row>
    <row r="55" spans="2:20" x14ac:dyDescent="0.25">
      <c r="B55" s="32">
        <v>31</v>
      </c>
      <c r="C55" s="2"/>
      <c r="D55" s="3"/>
      <c r="E55" s="70"/>
      <c r="F55" s="70"/>
      <c r="G55" s="70"/>
      <c r="H55" s="70"/>
      <c r="I55" s="70"/>
      <c r="J55" s="70"/>
      <c r="K55" s="70"/>
      <c r="L55" s="70"/>
      <c r="M55" s="3"/>
      <c r="N55" s="3"/>
      <c r="O55" s="4"/>
      <c r="P55" s="64" t="str">
        <f t="shared" si="2"/>
        <v/>
      </c>
      <c r="Q55" s="61" t="str">
        <f t="shared" si="3"/>
        <v>b</v>
      </c>
      <c r="R55" s="61" t="str">
        <f t="shared" si="4"/>
        <v>event</v>
      </c>
      <c r="S55" s="61" t="str">
        <f t="shared" si="5"/>
        <v>event</v>
      </c>
      <c r="T55" s="61" t="str">
        <f t="shared" si="6"/>
        <v>event</v>
      </c>
    </row>
    <row r="56" spans="2:20" x14ac:dyDescent="0.25">
      <c r="B56" s="32">
        <v>32</v>
      </c>
      <c r="C56" s="2"/>
      <c r="D56" s="3"/>
      <c r="E56" s="70"/>
      <c r="F56" s="70"/>
      <c r="G56" s="70"/>
      <c r="H56" s="70"/>
      <c r="I56" s="70"/>
      <c r="J56" s="70"/>
      <c r="K56" s="70"/>
      <c r="L56" s="70"/>
      <c r="M56" s="3"/>
      <c r="N56" s="3"/>
      <c r="O56" s="4"/>
      <c r="P56" s="64" t="str">
        <f t="shared" si="2"/>
        <v/>
      </c>
      <c r="Q56" s="61" t="str">
        <f t="shared" si="3"/>
        <v>b</v>
      </c>
      <c r="R56" s="61" t="str">
        <f t="shared" si="4"/>
        <v>event</v>
      </c>
      <c r="S56" s="61" t="str">
        <f t="shared" si="5"/>
        <v>event</v>
      </c>
      <c r="T56" s="61" t="str">
        <f t="shared" si="6"/>
        <v>event</v>
      </c>
    </row>
    <row r="57" spans="2:20" x14ac:dyDescent="0.25">
      <c r="B57" s="32">
        <v>33</v>
      </c>
      <c r="C57" s="2"/>
      <c r="D57" s="3"/>
      <c r="E57" s="70"/>
      <c r="F57" s="70"/>
      <c r="G57" s="70"/>
      <c r="H57" s="70"/>
      <c r="I57" s="70"/>
      <c r="J57" s="70"/>
      <c r="K57" s="70"/>
      <c r="L57" s="70"/>
      <c r="M57" s="3"/>
      <c r="N57" s="3"/>
      <c r="O57" s="4"/>
      <c r="P57" s="64" t="str">
        <f t="shared" ref="P57:P88" si="7">IF(E57&lt;&gt;" ", IF(F57&lt;&gt;" ", E57&amp;F57, " hiba1" ), "hiba2")</f>
        <v/>
      </c>
      <c r="Q57" s="61" t="str">
        <f t="shared" ref="Q57:Q88" si="8">IF(E57="Gyerek",IF(L57="x","a","b"),"b")</f>
        <v>b</v>
      </c>
      <c r="R57" s="61" t="str">
        <f t="shared" si="4"/>
        <v>event</v>
      </c>
      <c r="S57" s="61" t="str">
        <f t="shared" si="5"/>
        <v>event</v>
      </c>
      <c r="T57" s="61" t="str">
        <f t="shared" si="6"/>
        <v>event</v>
      </c>
    </row>
    <row r="58" spans="2:20" x14ac:dyDescent="0.25">
      <c r="B58" s="32">
        <v>34</v>
      </c>
      <c r="C58" s="2"/>
      <c r="D58" s="3"/>
      <c r="E58" s="70"/>
      <c r="F58" s="70"/>
      <c r="G58" s="70"/>
      <c r="H58" s="70"/>
      <c r="I58" s="70"/>
      <c r="J58" s="70"/>
      <c r="K58" s="70"/>
      <c r="L58" s="70"/>
      <c r="M58" s="3"/>
      <c r="N58" s="3"/>
      <c r="O58" s="4"/>
      <c r="P58" s="64" t="str">
        <f t="shared" si="7"/>
        <v/>
      </c>
      <c r="Q58" s="61" t="str">
        <f t="shared" si="8"/>
        <v>b</v>
      </c>
      <c r="R58" s="61" t="str">
        <f t="shared" si="4"/>
        <v>event</v>
      </c>
      <c r="S58" s="61" t="str">
        <f t="shared" si="5"/>
        <v>event</v>
      </c>
      <c r="T58" s="61" t="str">
        <f t="shared" si="6"/>
        <v>event</v>
      </c>
    </row>
    <row r="59" spans="2:20" x14ac:dyDescent="0.25">
      <c r="B59" s="32">
        <v>35</v>
      </c>
      <c r="C59" s="2"/>
      <c r="D59" s="3"/>
      <c r="E59" s="70"/>
      <c r="F59" s="70"/>
      <c r="G59" s="70"/>
      <c r="H59" s="70"/>
      <c r="I59" s="70"/>
      <c r="J59" s="70"/>
      <c r="K59" s="70"/>
      <c r="L59" s="70"/>
      <c r="M59" s="3"/>
      <c r="N59" s="3"/>
      <c r="O59" s="4"/>
      <c r="P59" s="64" t="str">
        <f t="shared" si="7"/>
        <v/>
      </c>
      <c r="Q59" s="61" t="str">
        <f t="shared" si="8"/>
        <v>b</v>
      </c>
      <c r="R59" s="61" t="str">
        <f t="shared" si="4"/>
        <v>event</v>
      </c>
      <c r="S59" s="61" t="str">
        <f t="shared" si="5"/>
        <v>event</v>
      </c>
      <c r="T59" s="61" t="str">
        <f t="shared" si="6"/>
        <v>event</v>
      </c>
    </row>
    <row r="60" spans="2:20" x14ac:dyDescent="0.25">
      <c r="B60" s="32">
        <v>36</v>
      </c>
      <c r="C60" s="2"/>
      <c r="D60" s="3"/>
      <c r="E60" s="70"/>
      <c r="F60" s="70"/>
      <c r="G60" s="70"/>
      <c r="H60" s="70"/>
      <c r="I60" s="70"/>
      <c r="J60" s="70"/>
      <c r="K60" s="70"/>
      <c r="L60" s="70"/>
      <c r="M60" s="3"/>
      <c r="N60" s="3"/>
      <c r="O60" s="4"/>
      <c r="P60" s="64" t="str">
        <f t="shared" si="7"/>
        <v/>
      </c>
      <c r="Q60" s="61" t="str">
        <f t="shared" si="8"/>
        <v>b</v>
      </c>
      <c r="R60" s="61" t="str">
        <f t="shared" si="4"/>
        <v>event</v>
      </c>
      <c r="S60" s="61" t="str">
        <f t="shared" si="5"/>
        <v>event</v>
      </c>
      <c r="T60" s="61" t="str">
        <f t="shared" si="6"/>
        <v>event</v>
      </c>
    </row>
    <row r="61" spans="2:20" x14ac:dyDescent="0.25">
      <c r="B61" s="32">
        <v>37</v>
      </c>
      <c r="C61" s="2"/>
      <c r="D61" s="3"/>
      <c r="E61" s="70"/>
      <c r="F61" s="70"/>
      <c r="G61" s="70"/>
      <c r="H61" s="70"/>
      <c r="I61" s="70"/>
      <c r="J61" s="70"/>
      <c r="K61" s="70"/>
      <c r="L61" s="70"/>
      <c r="M61" s="3"/>
      <c r="N61" s="3"/>
      <c r="O61" s="4"/>
      <c r="P61" s="64" t="str">
        <f t="shared" si="7"/>
        <v/>
      </c>
      <c r="Q61" s="61" t="str">
        <f t="shared" si="8"/>
        <v>b</v>
      </c>
      <c r="R61" s="61" t="str">
        <f t="shared" si="4"/>
        <v>event</v>
      </c>
      <c r="S61" s="61" t="str">
        <f t="shared" si="5"/>
        <v>event</v>
      </c>
      <c r="T61" s="61" t="str">
        <f t="shared" si="6"/>
        <v>event</v>
      </c>
    </row>
    <row r="62" spans="2:20" x14ac:dyDescent="0.25">
      <c r="B62" s="32">
        <v>38</v>
      </c>
      <c r="C62" s="2"/>
      <c r="D62" s="3"/>
      <c r="E62" s="70"/>
      <c r="F62" s="70"/>
      <c r="G62" s="70"/>
      <c r="H62" s="70"/>
      <c r="I62" s="70"/>
      <c r="J62" s="70"/>
      <c r="K62" s="70"/>
      <c r="L62" s="70"/>
      <c r="M62" s="3"/>
      <c r="N62" s="3"/>
      <c r="O62" s="4"/>
      <c r="P62" s="64" t="str">
        <f t="shared" si="7"/>
        <v/>
      </c>
      <c r="Q62" s="61" t="str">
        <f t="shared" si="8"/>
        <v>b</v>
      </c>
      <c r="R62" s="61" t="str">
        <f t="shared" si="4"/>
        <v>event</v>
      </c>
      <c r="S62" s="61" t="str">
        <f t="shared" si="5"/>
        <v>event</v>
      </c>
      <c r="T62" s="61" t="str">
        <f t="shared" si="6"/>
        <v>event</v>
      </c>
    </row>
    <row r="63" spans="2:20" x14ac:dyDescent="0.25">
      <c r="B63" s="32">
        <v>39</v>
      </c>
      <c r="C63" s="2"/>
      <c r="D63" s="3"/>
      <c r="E63" s="70"/>
      <c r="F63" s="70"/>
      <c r="G63" s="70"/>
      <c r="H63" s="70"/>
      <c r="I63" s="70"/>
      <c r="J63" s="70"/>
      <c r="K63" s="70"/>
      <c r="L63" s="70"/>
      <c r="M63" s="3"/>
      <c r="N63" s="3"/>
      <c r="O63" s="4"/>
      <c r="P63" s="64" t="str">
        <f t="shared" si="7"/>
        <v/>
      </c>
      <c r="Q63" s="61" t="str">
        <f t="shared" si="8"/>
        <v>b</v>
      </c>
      <c r="R63" s="61" t="str">
        <f t="shared" si="4"/>
        <v>event</v>
      </c>
      <c r="S63" s="61" t="str">
        <f t="shared" si="5"/>
        <v>event</v>
      </c>
      <c r="T63" s="61" t="str">
        <f t="shared" si="6"/>
        <v>event</v>
      </c>
    </row>
    <row r="64" spans="2:20" x14ac:dyDescent="0.25">
      <c r="B64" s="32">
        <v>40</v>
      </c>
      <c r="C64" s="2"/>
      <c r="D64" s="3"/>
      <c r="E64" s="70"/>
      <c r="F64" s="70"/>
      <c r="G64" s="70"/>
      <c r="H64" s="70"/>
      <c r="I64" s="70"/>
      <c r="J64" s="70"/>
      <c r="K64" s="70"/>
      <c r="L64" s="70"/>
      <c r="M64" s="3"/>
      <c r="N64" s="3"/>
      <c r="O64" s="4"/>
      <c r="P64" s="64" t="str">
        <f t="shared" si="7"/>
        <v/>
      </c>
      <c r="Q64" s="61" t="str">
        <f t="shared" si="8"/>
        <v>b</v>
      </c>
      <c r="R64" s="61" t="str">
        <f t="shared" si="4"/>
        <v>event</v>
      </c>
      <c r="S64" s="61" t="str">
        <f t="shared" si="5"/>
        <v>event</v>
      </c>
      <c r="T64" s="61" t="str">
        <f t="shared" si="6"/>
        <v>event</v>
      </c>
    </row>
    <row r="65" spans="2:20" x14ac:dyDescent="0.25">
      <c r="B65" s="32">
        <v>41</v>
      </c>
      <c r="C65" s="2"/>
      <c r="D65" s="3"/>
      <c r="E65" s="70"/>
      <c r="F65" s="70"/>
      <c r="G65" s="70"/>
      <c r="H65" s="70"/>
      <c r="I65" s="70"/>
      <c r="J65" s="70"/>
      <c r="K65" s="70"/>
      <c r="L65" s="70"/>
      <c r="M65" s="3"/>
      <c r="N65" s="3"/>
      <c r="O65" s="4"/>
      <c r="P65" s="64" t="str">
        <f t="shared" si="7"/>
        <v/>
      </c>
      <c r="Q65" s="61" t="str">
        <f t="shared" si="8"/>
        <v>b</v>
      </c>
      <c r="R65" s="61" t="str">
        <f t="shared" si="4"/>
        <v>event</v>
      </c>
      <c r="S65" s="61" t="str">
        <f t="shared" si="5"/>
        <v>event</v>
      </c>
      <c r="T65" s="61" t="str">
        <f t="shared" si="6"/>
        <v>event</v>
      </c>
    </row>
    <row r="66" spans="2:20" x14ac:dyDescent="0.25">
      <c r="B66" s="32">
        <v>42</v>
      </c>
      <c r="C66" s="2"/>
      <c r="D66" s="3"/>
      <c r="E66" s="70"/>
      <c r="F66" s="70"/>
      <c r="G66" s="70"/>
      <c r="H66" s="70"/>
      <c r="I66" s="70"/>
      <c r="J66" s="70"/>
      <c r="K66" s="70"/>
      <c r="L66" s="70"/>
      <c r="M66" s="3"/>
      <c r="N66" s="3"/>
      <c r="O66" s="4"/>
      <c r="P66" s="64" t="str">
        <f t="shared" si="7"/>
        <v/>
      </c>
      <c r="Q66" s="61" t="str">
        <f t="shared" si="8"/>
        <v>b</v>
      </c>
      <c r="R66" s="61" t="str">
        <f t="shared" si="4"/>
        <v>event</v>
      </c>
      <c r="S66" s="61" t="str">
        <f t="shared" si="5"/>
        <v>event</v>
      </c>
      <c r="T66" s="61" t="str">
        <f t="shared" si="6"/>
        <v>event</v>
      </c>
    </row>
    <row r="67" spans="2:20" x14ac:dyDescent="0.25">
      <c r="B67" s="32">
        <v>43</v>
      </c>
      <c r="C67" s="2"/>
      <c r="D67" s="3"/>
      <c r="E67" s="70"/>
      <c r="F67" s="70"/>
      <c r="G67" s="70"/>
      <c r="H67" s="70"/>
      <c r="I67" s="70"/>
      <c r="J67" s="70"/>
      <c r="K67" s="70"/>
      <c r="L67" s="70"/>
      <c r="M67" s="3"/>
      <c r="N67" s="3"/>
      <c r="O67" s="4"/>
      <c r="P67" s="64" t="str">
        <f t="shared" si="7"/>
        <v/>
      </c>
      <c r="Q67" s="61" t="str">
        <f t="shared" si="8"/>
        <v>b</v>
      </c>
      <c r="R67" s="61" t="str">
        <f t="shared" si="4"/>
        <v>event</v>
      </c>
      <c r="S67" s="61" t="str">
        <f t="shared" si="5"/>
        <v>event</v>
      </c>
      <c r="T67" s="61" t="str">
        <f t="shared" si="6"/>
        <v>event</v>
      </c>
    </row>
    <row r="68" spans="2:20" x14ac:dyDescent="0.25">
      <c r="B68" s="32">
        <v>44</v>
      </c>
      <c r="C68" s="2"/>
      <c r="D68" s="3"/>
      <c r="E68" s="70"/>
      <c r="F68" s="70"/>
      <c r="G68" s="70"/>
      <c r="H68" s="70"/>
      <c r="I68" s="70"/>
      <c r="J68" s="70"/>
      <c r="K68" s="70"/>
      <c r="L68" s="70"/>
      <c r="M68" s="3"/>
      <c r="N68" s="3"/>
      <c r="O68" s="4"/>
      <c r="P68" s="64" t="str">
        <f t="shared" si="7"/>
        <v/>
      </c>
      <c r="Q68" s="61" t="str">
        <f t="shared" si="8"/>
        <v>b</v>
      </c>
      <c r="R68" s="61" t="str">
        <f t="shared" si="4"/>
        <v>event</v>
      </c>
      <c r="S68" s="61" t="str">
        <f t="shared" si="5"/>
        <v>event</v>
      </c>
      <c r="T68" s="61" t="str">
        <f t="shared" si="6"/>
        <v>event</v>
      </c>
    </row>
    <row r="69" spans="2:20" x14ac:dyDescent="0.25">
      <c r="B69" s="32">
        <v>45</v>
      </c>
      <c r="C69" s="2"/>
      <c r="D69" s="3"/>
      <c r="E69" s="70"/>
      <c r="F69" s="70"/>
      <c r="G69" s="70"/>
      <c r="H69" s="70"/>
      <c r="I69" s="70"/>
      <c r="J69" s="70"/>
      <c r="K69" s="70"/>
      <c r="L69" s="70"/>
      <c r="M69" s="3"/>
      <c r="N69" s="3"/>
      <c r="O69" s="4"/>
      <c r="P69" s="64" t="str">
        <f t="shared" si="7"/>
        <v/>
      </c>
      <c r="Q69" s="61" t="str">
        <f t="shared" si="8"/>
        <v>b</v>
      </c>
      <c r="R69" s="61" t="str">
        <f t="shared" si="4"/>
        <v>event</v>
      </c>
      <c r="S69" s="61" t="str">
        <f t="shared" si="5"/>
        <v>event</v>
      </c>
      <c r="T69" s="61" t="str">
        <f t="shared" si="6"/>
        <v>event</v>
      </c>
    </row>
    <row r="70" spans="2:20" x14ac:dyDescent="0.25">
      <c r="B70" s="32">
        <v>46</v>
      </c>
      <c r="C70" s="2"/>
      <c r="D70" s="3"/>
      <c r="E70" s="70"/>
      <c r="F70" s="70"/>
      <c r="G70" s="70"/>
      <c r="H70" s="70"/>
      <c r="I70" s="70"/>
      <c r="J70" s="70"/>
      <c r="K70" s="70"/>
      <c r="L70" s="70"/>
      <c r="M70" s="3"/>
      <c r="N70" s="3"/>
      <c r="O70" s="4"/>
      <c r="P70" s="64" t="str">
        <f t="shared" si="7"/>
        <v/>
      </c>
      <c r="Q70" s="61" t="str">
        <f t="shared" si="8"/>
        <v>b</v>
      </c>
      <c r="R70" s="61" t="str">
        <f t="shared" si="4"/>
        <v>event</v>
      </c>
      <c r="S70" s="61" t="str">
        <f t="shared" si="5"/>
        <v>event</v>
      </c>
      <c r="T70" s="61" t="str">
        <f t="shared" si="6"/>
        <v>event</v>
      </c>
    </row>
    <row r="71" spans="2:20" x14ac:dyDescent="0.25">
      <c r="B71" s="32">
        <v>47</v>
      </c>
      <c r="C71" s="2"/>
      <c r="D71" s="3"/>
      <c r="E71" s="70"/>
      <c r="F71" s="70"/>
      <c r="G71" s="70"/>
      <c r="H71" s="70"/>
      <c r="I71" s="70"/>
      <c r="J71" s="70"/>
      <c r="K71" s="70"/>
      <c r="L71" s="70"/>
      <c r="M71" s="3"/>
      <c r="N71" s="3"/>
      <c r="O71" s="4"/>
      <c r="P71" s="64" t="str">
        <f t="shared" si="7"/>
        <v/>
      </c>
      <c r="Q71" s="61" t="str">
        <f t="shared" si="8"/>
        <v>b</v>
      </c>
      <c r="R71" s="61" t="str">
        <f t="shared" si="4"/>
        <v>event</v>
      </c>
      <c r="S71" s="61" t="str">
        <f t="shared" si="5"/>
        <v>event</v>
      </c>
      <c r="T71" s="61" t="str">
        <f t="shared" si="6"/>
        <v>event</v>
      </c>
    </row>
    <row r="72" spans="2:20" x14ac:dyDescent="0.25">
      <c r="B72" s="32">
        <v>48</v>
      </c>
      <c r="C72" s="2"/>
      <c r="D72" s="3"/>
      <c r="E72" s="70"/>
      <c r="F72" s="70"/>
      <c r="G72" s="70"/>
      <c r="H72" s="70"/>
      <c r="I72" s="70"/>
      <c r="J72" s="70"/>
      <c r="K72" s="70"/>
      <c r="L72" s="70"/>
      <c r="M72" s="3"/>
      <c r="N72" s="3"/>
      <c r="O72" s="4"/>
      <c r="P72" s="64" t="str">
        <f t="shared" si="7"/>
        <v/>
      </c>
      <c r="Q72" s="61" t="str">
        <f t="shared" si="8"/>
        <v>b</v>
      </c>
      <c r="R72" s="61" t="str">
        <f t="shared" si="4"/>
        <v>event</v>
      </c>
      <c r="S72" s="61" t="str">
        <f t="shared" si="5"/>
        <v>event</v>
      </c>
      <c r="T72" s="61" t="str">
        <f t="shared" si="6"/>
        <v>event</v>
      </c>
    </row>
    <row r="73" spans="2:20" x14ac:dyDescent="0.25">
      <c r="B73" s="32">
        <v>49</v>
      </c>
      <c r="C73" s="2"/>
      <c r="D73" s="3"/>
      <c r="E73" s="70"/>
      <c r="F73" s="70"/>
      <c r="G73" s="70"/>
      <c r="H73" s="70"/>
      <c r="I73" s="70"/>
      <c r="J73" s="70"/>
      <c r="K73" s="70"/>
      <c r="L73" s="70"/>
      <c r="M73" s="3"/>
      <c r="N73" s="3"/>
      <c r="O73" s="4"/>
      <c r="P73" s="64" t="str">
        <f t="shared" si="7"/>
        <v/>
      </c>
      <c r="Q73" s="61" t="str">
        <f t="shared" si="8"/>
        <v>b</v>
      </c>
      <c r="R73" s="61" t="str">
        <f t="shared" si="4"/>
        <v>event</v>
      </c>
      <c r="S73" s="61" t="str">
        <f t="shared" si="5"/>
        <v>event</v>
      </c>
      <c r="T73" s="61" t="str">
        <f t="shared" si="6"/>
        <v>event</v>
      </c>
    </row>
    <row r="74" spans="2:20" x14ac:dyDescent="0.25">
      <c r="B74" s="32">
        <v>50</v>
      </c>
      <c r="C74" s="2"/>
      <c r="D74" s="3"/>
      <c r="E74" s="70"/>
      <c r="F74" s="70"/>
      <c r="G74" s="70"/>
      <c r="H74" s="70"/>
      <c r="I74" s="70"/>
      <c r="J74" s="70"/>
      <c r="K74" s="70"/>
      <c r="L74" s="70"/>
      <c r="M74" s="3"/>
      <c r="N74" s="3"/>
      <c r="O74" s="4"/>
      <c r="P74" s="64" t="str">
        <f t="shared" si="7"/>
        <v/>
      </c>
      <c r="Q74" s="61" t="str">
        <f t="shared" si="8"/>
        <v>b</v>
      </c>
      <c r="R74" s="61" t="str">
        <f t="shared" si="4"/>
        <v>event</v>
      </c>
      <c r="S74" s="61" t="str">
        <f t="shared" si="5"/>
        <v>event</v>
      </c>
      <c r="T74" s="61" t="str">
        <f t="shared" si="6"/>
        <v>event</v>
      </c>
    </row>
    <row r="75" spans="2:20" x14ac:dyDescent="0.25">
      <c r="B75" s="32">
        <v>51</v>
      </c>
      <c r="C75" s="2"/>
      <c r="D75" s="3"/>
      <c r="E75" s="70"/>
      <c r="F75" s="70"/>
      <c r="G75" s="70"/>
      <c r="H75" s="70"/>
      <c r="I75" s="70"/>
      <c r="J75" s="70"/>
      <c r="K75" s="70"/>
      <c r="L75" s="70"/>
      <c r="M75" s="3"/>
      <c r="N75" s="3"/>
      <c r="O75" s="4"/>
      <c r="P75" s="64" t="str">
        <f t="shared" si="7"/>
        <v/>
      </c>
      <c r="Q75" s="61" t="str">
        <f t="shared" si="8"/>
        <v>b</v>
      </c>
      <c r="R75" s="61" t="str">
        <f t="shared" si="4"/>
        <v>event</v>
      </c>
      <c r="S75" s="61" t="str">
        <f t="shared" si="5"/>
        <v>event</v>
      </c>
      <c r="T75" s="61" t="str">
        <f t="shared" si="6"/>
        <v>event</v>
      </c>
    </row>
    <row r="76" spans="2:20" x14ac:dyDescent="0.25">
      <c r="B76" s="32">
        <v>52</v>
      </c>
      <c r="C76" s="2"/>
      <c r="D76" s="3"/>
      <c r="E76" s="70"/>
      <c r="F76" s="70"/>
      <c r="G76" s="70"/>
      <c r="H76" s="70"/>
      <c r="I76" s="70"/>
      <c r="J76" s="70"/>
      <c r="K76" s="70"/>
      <c r="L76" s="70"/>
      <c r="M76" s="3"/>
      <c r="N76" s="3"/>
      <c r="O76" s="4"/>
      <c r="P76" s="64" t="str">
        <f t="shared" si="7"/>
        <v/>
      </c>
      <c r="Q76" s="61" t="str">
        <f t="shared" si="8"/>
        <v>b</v>
      </c>
      <c r="R76" s="61" t="str">
        <f t="shared" si="4"/>
        <v>event</v>
      </c>
      <c r="S76" s="61" t="str">
        <f t="shared" si="5"/>
        <v>event</v>
      </c>
      <c r="T76" s="61" t="str">
        <f t="shared" si="6"/>
        <v>event</v>
      </c>
    </row>
    <row r="77" spans="2:20" x14ac:dyDescent="0.25">
      <c r="B77" s="32">
        <v>53</v>
      </c>
      <c r="C77" s="2"/>
      <c r="D77" s="3"/>
      <c r="E77" s="70"/>
      <c r="F77" s="70"/>
      <c r="G77" s="70"/>
      <c r="H77" s="70"/>
      <c r="I77" s="70"/>
      <c r="J77" s="70"/>
      <c r="K77" s="70"/>
      <c r="L77" s="70"/>
      <c r="M77" s="3"/>
      <c r="N77" s="3"/>
      <c r="O77" s="4"/>
      <c r="P77" s="64" t="str">
        <f t="shared" si="7"/>
        <v/>
      </c>
      <c r="Q77" s="61" t="str">
        <f t="shared" si="8"/>
        <v>b</v>
      </c>
      <c r="R77" s="61" t="str">
        <f t="shared" si="4"/>
        <v>event</v>
      </c>
      <c r="S77" s="61" t="str">
        <f t="shared" si="5"/>
        <v>event</v>
      </c>
      <c r="T77" s="61" t="str">
        <f t="shared" si="6"/>
        <v>event</v>
      </c>
    </row>
    <row r="78" spans="2:20" x14ac:dyDescent="0.25">
      <c r="B78" s="32">
        <v>54</v>
      </c>
      <c r="C78" s="2"/>
      <c r="D78" s="3"/>
      <c r="E78" s="70"/>
      <c r="F78" s="70"/>
      <c r="G78" s="70"/>
      <c r="H78" s="70"/>
      <c r="I78" s="70"/>
      <c r="J78" s="70"/>
      <c r="K78" s="70"/>
      <c r="L78" s="70"/>
      <c r="M78" s="3"/>
      <c r="N78" s="3"/>
      <c r="O78" s="4"/>
      <c r="P78" s="64" t="str">
        <f t="shared" si="7"/>
        <v/>
      </c>
      <c r="Q78" s="61" t="str">
        <f t="shared" si="8"/>
        <v>b</v>
      </c>
      <c r="R78" s="61" t="str">
        <f t="shared" si="4"/>
        <v>event</v>
      </c>
      <c r="S78" s="61" t="str">
        <f t="shared" si="5"/>
        <v>event</v>
      </c>
      <c r="T78" s="61" t="str">
        <f t="shared" si="6"/>
        <v>event</v>
      </c>
    </row>
    <row r="79" spans="2:20" x14ac:dyDescent="0.25">
      <c r="B79" s="32">
        <v>55</v>
      </c>
      <c r="C79" s="2"/>
      <c r="D79" s="3"/>
      <c r="E79" s="70"/>
      <c r="F79" s="70"/>
      <c r="G79" s="70"/>
      <c r="H79" s="70"/>
      <c r="I79" s="70"/>
      <c r="J79" s="70"/>
      <c r="K79" s="70"/>
      <c r="L79" s="70"/>
      <c r="M79" s="3"/>
      <c r="N79" s="3"/>
      <c r="O79" s="4"/>
      <c r="P79" s="64" t="str">
        <f t="shared" si="7"/>
        <v/>
      </c>
      <c r="Q79" s="61" t="str">
        <f t="shared" si="8"/>
        <v>b</v>
      </c>
      <c r="R79" s="61" t="str">
        <f t="shared" si="4"/>
        <v>event</v>
      </c>
      <c r="S79" s="61" t="str">
        <f t="shared" si="5"/>
        <v>event</v>
      </c>
      <c r="T79" s="61" t="str">
        <f t="shared" si="6"/>
        <v>event</v>
      </c>
    </row>
    <row r="80" spans="2:20" x14ac:dyDescent="0.25">
      <c r="B80" s="32">
        <v>56</v>
      </c>
      <c r="C80" s="2"/>
      <c r="D80" s="3"/>
      <c r="E80" s="70"/>
      <c r="F80" s="70"/>
      <c r="G80" s="70"/>
      <c r="H80" s="70"/>
      <c r="I80" s="70"/>
      <c r="J80" s="70"/>
      <c r="K80" s="70"/>
      <c r="L80" s="70"/>
      <c r="M80" s="3"/>
      <c r="N80" s="3"/>
      <c r="O80" s="4"/>
      <c r="P80" s="64" t="str">
        <f t="shared" si="7"/>
        <v/>
      </c>
      <c r="Q80" s="61" t="str">
        <f t="shared" si="8"/>
        <v>b</v>
      </c>
      <c r="R80" s="61" t="str">
        <f t="shared" si="4"/>
        <v>event</v>
      </c>
      <c r="S80" s="61" t="str">
        <f t="shared" si="5"/>
        <v>event</v>
      </c>
      <c r="T80" s="61" t="str">
        <f t="shared" si="6"/>
        <v>event</v>
      </c>
    </row>
    <row r="81" spans="2:20" x14ac:dyDescent="0.25">
      <c r="B81" s="32">
        <v>57</v>
      </c>
      <c r="C81" s="2"/>
      <c r="D81" s="3"/>
      <c r="E81" s="70"/>
      <c r="F81" s="70"/>
      <c r="G81" s="70"/>
      <c r="H81" s="70"/>
      <c r="I81" s="70"/>
      <c r="J81" s="70"/>
      <c r="K81" s="70"/>
      <c r="L81" s="70"/>
      <c r="M81" s="3"/>
      <c r="N81" s="3"/>
      <c r="O81" s="4"/>
      <c r="P81" s="64" t="str">
        <f t="shared" si="7"/>
        <v/>
      </c>
      <c r="Q81" s="61" t="str">
        <f t="shared" si="8"/>
        <v>b</v>
      </c>
      <c r="R81" s="61" t="str">
        <f t="shared" si="4"/>
        <v>event</v>
      </c>
      <c r="S81" s="61" t="str">
        <f t="shared" si="5"/>
        <v>event</v>
      </c>
      <c r="T81" s="61" t="str">
        <f t="shared" si="6"/>
        <v>event</v>
      </c>
    </row>
    <row r="82" spans="2:20" x14ac:dyDescent="0.25">
      <c r="B82" s="32">
        <v>58</v>
      </c>
      <c r="C82" s="2"/>
      <c r="D82" s="3"/>
      <c r="E82" s="70"/>
      <c r="F82" s="70"/>
      <c r="G82" s="70"/>
      <c r="H82" s="70"/>
      <c r="I82" s="70"/>
      <c r="J82" s="70"/>
      <c r="K82" s="70"/>
      <c r="L82" s="70"/>
      <c r="M82" s="3"/>
      <c r="N82" s="3"/>
      <c r="O82" s="4"/>
      <c r="P82" s="64" t="str">
        <f t="shared" si="7"/>
        <v/>
      </c>
      <c r="Q82" s="61" t="str">
        <f t="shared" si="8"/>
        <v>b</v>
      </c>
      <c r="R82" s="61" t="str">
        <f t="shared" si="4"/>
        <v>event</v>
      </c>
      <c r="S82" s="61" t="str">
        <f t="shared" si="5"/>
        <v>event</v>
      </c>
      <c r="T82" s="61" t="str">
        <f t="shared" si="6"/>
        <v>event</v>
      </c>
    </row>
    <row r="83" spans="2:20" x14ac:dyDescent="0.25">
      <c r="B83" s="32">
        <v>59</v>
      </c>
      <c r="C83" s="2"/>
      <c r="D83" s="3"/>
      <c r="E83" s="70"/>
      <c r="F83" s="70"/>
      <c r="G83" s="70"/>
      <c r="H83" s="70"/>
      <c r="I83" s="70"/>
      <c r="J83" s="70"/>
      <c r="K83" s="70"/>
      <c r="L83" s="70"/>
      <c r="M83" s="3"/>
      <c r="N83" s="3"/>
      <c r="O83" s="4"/>
      <c r="P83" s="64" t="str">
        <f t="shared" si="7"/>
        <v/>
      </c>
      <c r="Q83" s="61" t="str">
        <f t="shared" si="8"/>
        <v>b</v>
      </c>
      <c r="R83" s="61" t="str">
        <f t="shared" si="4"/>
        <v>event</v>
      </c>
      <c r="S83" s="61" t="str">
        <f t="shared" si="5"/>
        <v>event</v>
      </c>
      <c r="T83" s="61" t="str">
        <f t="shared" si="6"/>
        <v>event</v>
      </c>
    </row>
    <row r="84" spans="2:20" x14ac:dyDescent="0.25">
      <c r="B84" s="32">
        <v>60</v>
      </c>
      <c r="C84" s="2"/>
      <c r="D84" s="3"/>
      <c r="E84" s="70"/>
      <c r="F84" s="70"/>
      <c r="G84" s="70"/>
      <c r="H84" s="70"/>
      <c r="I84" s="70"/>
      <c r="J84" s="70"/>
      <c r="K84" s="70"/>
      <c r="L84" s="70"/>
      <c r="M84" s="3"/>
      <c r="N84" s="3"/>
      <c r="O84" s="4"/>
      <c r="P84" s="64" t="str">
        <f t="shared" si="7"/>
        <v/>
      </c>
      <c r="Q84" s="61" t="str">
        <f t="shared" si="8"/>
        <v>b</v>
      </c>
      <c r="R84" s="61" t="str">
        <f t="shared" si="4"/>
        <v>event</v>
      </c>
      <c r="S84" s="61" t="str">
        <f t="shared" si="5"/>
        <v>event</v>
      </c>
      <c r="T84" s="61" t="str">
        <f t="shared" si="6"/>
        <v>event</v>
      </c>
    </row>
    <row r="85" spans="2:20" x14ac:dyDescent="0.25">
      <c r="B85" s="32">
        <v>61</v>
      </c>
      <c r="C85" s="2"/>
      <c r="D85" s="3"/>
      <c r="E85" s="70"/>
      <c r="F85" s="70"/>
      <c r="G85" s="70"/>
      <c r="H85" s="70"/>
      <c r="I85" s="70"/>
      <c r="J85" s="70"/>
      <c r="K85" s="70"/>
      <c r="L85" s="70"/>
      <c r="M85" s="3"/>
      <c r="N85" s="3"/>
      <c r="O85" s="4"/>
      <c r="P85" s="64" t="str">
        <f t="shared" si="7"/>
        <v/>
      </c>
      <c r="Q85" s="61" t="str">
        <f t="shared" si="8"/>
        <v>b</v>
      </c>
      <c r="R85" s="61" t="str">
        <f t="shared" si="4"/>
        <v>event</v>
      </c>
      <c r="S85" s="61" t="str">
        <f t="shared" si="5"/>
        <v>event</v>
      </c>
      <c r="T85" s="61" t="str">
        <f t="shared" si="6"/>
        <v>event</v>
      </c>
    </row>
    <row r="86" spans="2:20" x14ac:dyDescent="0.25">
      <c r="B86" s="32">
        <v>62</v>
      </c>
      <c r="C86" s="2"/>
      <c r="D86" s="3"/>
      <c r="E86" s="70"/>
      <c r="F86" s="70"/>
      <c r="G86" s="70"/>
      <c r="H86" s="70"/>
      <c r="I86" s="70"/>
      <c r="J86" s="70"/>
      <c r="K86" s="70"/>
      <c r="L86" s="70"/>
      <c r="M86" s="3"/>
      <c r="N86" s="3"/>
      <c r="O86" s="4"/>
      <c r="P86" s="64" t="str">
        <f t="shared" si="7"/>
        <v/>
      </c>
      <c r="Q86" s="61" t="str">
        <f t="shared" si="8"/>
        <v>b</v>
      </c>
      <c r="R86" s="61" t="str">
        <f t="shared" si="4"/>
        <v>event</v>
      </c>
      <c r="S86" s="61" t="str">
        <f t="shared" si="5"/>
        <v>event</v>
      </c>
      <c r="T86" s="61" t="str">
        <f t="shared" si="6"/>
        <v>event</v>
      </c>
    </row>
    <row r="87" spans="2:20" x14ac:dyDescent="0.25">
      <c r="B87" s="32">
        <v>63</v>
      </c>
      <c r="C87" s="2"/>
      <c r="D87" s="3"/>
      <c r="E87" s="70"/>
      <c r="F87" s="70"/>
      <c r="G87" s="70"/>
      <c r="H87" s="70"/>
      <c r="I87" s="70"/>
      <c r="J87" s="70"/>
      <c r="K87" s="70"/>
      <c r="L87" s="70"/>
      <c r="M87" s="3"/>
      <c r="N87" s="3"/>
      <c r="O87" s="4"/>
      <c r="P87" s="64" t="str">
        <f t="shared" si="7"/>
        <v/>
      </c>
      <c r="Q87" s="61" t="str">
        <f t="shared" si="8"/>
        <v>b</v>
      </c>
      <c r="R87" s="61" t="str">
        <f t="shared" si="4"/>
        <v>event</v>
      </c>
      <c r="S87" s="61" t="str">
        <f t="shared" si="5"/>
        <v>event</v>
      </c>
      <c r="T87" s="61" t="str">
        <f t="shared" si="6"/>
        <v>event</v>
      </c>
    </row>
    <row r="88" spans="2:20" x14ac:dyDescent="0.25">
      <c r="B88" s="32">
        <v>64</v>
      </c>
      <c r="C88" s="2"/>
      <c r="D88" s="3"/>
      <c r="E88" s="70"/>
      <c r="F88" s="70"/>
      <c r="G88" s="70"/>
      <c r="H88" s="70"/>
      <c r="I88" s="70"/>
      <c r="J88" s="70"/>
      <c r="K88" s="70"/>
      <c r="L88" s="70"/>
      <c r="M88" s="3"/>
      <c r="N88" s="3"/>
      <c r="O88" s="4"/>
      <c r="P88" s="64" t="str">
        <f t="shared" si="7"/>
        <v/>
      </c>
      <c r="Q88" s="61" t="str">
        <f t="shared" si="8"/>
        <v>b</v>
      </c>
      <c r="R88" s="61" t="str">
        <f t="shared" si="4"/>
        <v>event</v>
      </c>
      <c r="S88" s="61" t="str">
        <f t="shared" si="5"/>
        <v>event</v>
      </c>
      <c r="T88" s="61" t="str">
        <f t="shared" si="6"/>
        <v>event</v>
      </c>
    </row>
    <row r="89" spans="2:20" x14ac:dyDescent="0.25">
      <c r="B89" s="32">
        <v>65</v>
      </c>
      <c r="C89" s="2"/>
      <c r="D89" s="3"/>
      <c r="E89" s="70"/>
      <c r="F89" s="70"/>
      <c r="G89" s="70"/>
      <c r="H89" s="70"/>
      <c r="I89" s="70"/>
      <c r="J89" s="70"/>
      <c r="K89" s="70"/>
      <c r="L89" s="70"/>
      <c r="M89" s="3"/>
      <c r="N89" s="3"/>
      <c r="O89" s="4"/>
      <c r="P89" s="64" t="str">
        <f t="shared" ref="P89:P103" si="9">IF(E89&lt;&gt;" ", IF(F89&lt;&gt;" ", E89&amp;F89, " hiba1" ), "hiba2")</f>
        <v/>
      </c>
      <c r="Q89" s="61" t="str">
        <f t="shared" ref="Q89:Q103" si="10">IF(E89="Gyerek",IF(L89="x","a","b"),"b")</f>
        <v>b</v>
      </c>
      <c r="R89" s="61" t="str">
        <f t="shared" si="4"/>
        <v>event</v>
      </c>
      <c r="S89" s="61" t="str">
        <f t="shared" si="5"/>
        <v>event</v>
      </c>
      <c r="T89" s="61" t="str">
        <f t="shared" si="6"/>
        <v>event</v>
      </c>
    </row>
    <row r="90" spans="2:20" x14ac:dyDescent="0.25">
      <c r="B90" s="32">
        <v>66</v>
      </c>
      <c r="C90" s="2"/>
      <c r="D90" s="3"/>
      <c r="E90" s="70"/>
      <c r="F90" s="70"/>
      <c r="G90" s="70"/>
      <c r="H90" s="70"/>
      <c r="I90" s="70"/>
      <c r="J90" s="70"/>
      <c r="K90" s="70"/>
      <c r="L90" s="70"/>
      <c r="M90" s="3"/>
      <c r="N90" s="3"/>
      <c r="O90" s="4"/>
      <c r="P90" s="64" t="str">
        <f t="shared" si="9"/>
        <v/>
      </c>
      <c r="Q90" s="61" t="str">
        <f t="shared" si="10"/>
        <v>b</v>
      </c>
      <c r="R90" s="61" t="str">
        <f t="shared" ref="R90:R103" si="11">IF(E90="Gyerek","kizaro",IF(E90="Serdülő","kizaro","event"))</f>
        <v>event</v>
      </c>
      <c r="S90" s="61" t="str">
        <f t="shared" ref="S90:S103" si="12">IF(E90="Gyerek","kizaro",IF(E90="Serdülő","kizaro","event"))</f>
        <v>event</v>
      </c>
      <c r="T90" s="61" t="str">
        <f t="shared" ref="T90:T103" si="13">IF(E90="Gyerek","kizaro",IF(E90="Serdülő","kizaro","event"))</f>
        <v>event</v>
      </c>
    </row>
    <row r="91" spans="2:20" x14ac:dyDescent="0.25">
      <c r="B91" s="32">
        <v>67</v>
      </c>
      <c r="C91" s="2"/>
      <c r="D91" s="3"/>
      <c r="E91" s="70"/>
      <c r="F91" s="70"/>
      <c r="G91" s="70"/>
      <c r="H91" s="70"/>
      <c r="I91" s="70"/>
      <c r="J91" s="70"/>
      <c r="K91" s="70"/>
      <c r="L91" s="70"/>
      <c r="M91" s="3"/>
      <c r="N91" s="3"/>
      <c r="O91" s="4"/>
      <c r="P91" s="64" t="str">
        <f t="shared" si="9"/>
        <v/>
      </c>
      <c r="Q91" s="61" t="str">
        <f t="shared" si="10"/>
        <v>b</v>
      </c>
      <c r="R91" s="61" t="str">
        <f t="shared" si="11"/>
        <v>event</v>
      </c>
      <c r="S91" s="61" t="str">
        <f t="shared" si="12"/>
        <v>event</v>
      </c>
      <c r="T91" s="61" t="str">
        <f t="shared" si="13"/>
        <v>event</v>
      </c>
    </row>
    <row r="92" spans="2:20" x14ac:dyDescent="0.25">
      <c r="B92" s="32">
        <v>68</v>
      </c>
      <c r="C92" s="2"/>
      <c r="D92" s="3"/>
      <c r="E92" s="70"/>
      <c r="F92" s="70"/>
      <c r="G92" s="70"/>
      <c r="H92" s="70"/>
      <c r="I92" s="70"/>
      <c r="J92" s="70"/>
      <c r="K92" s="70"/>
      <c r="L92" s="70"/>
      <c r="M92" s="3"/>
      <c r="N92" s="3"/>
      <c r="O92" s="4"/>
      <c r="P92" s="64" t="str">
        <f t="shared" si="9"/>
        <v/>
      </c>
      <c r="Q92" s="61" t="str">
        <f t="shared" si="10"/>
        <v>b</v>
      </c>
      <c r="R92" s="61" t="str">
        <f t="shared" si="11"/>
        <v>event</v>
      </c>
      <c r="S92" s="61" t="str">
        <f t="shared" si="12"/>
        <v>event</v>
      </c>
      <c r="T92" s="61" t="str">
        <f t="shared" si="13"/>
        <v>event</v>
      </c>
    </row>
    <row r="93" spans="2:20" x14ac:dyDescent="0.25">
      <c r="B93" s="32">
        <v>69</v>
      </c>
      <c r="C93" s="2"/>
      <c r="D93" s="3"/>
      <c r="E93" s="70"/>
      <c r="F93" s="70"/>
      <c r="G93" s="70"/>
      <c r="H93" s="70"/>
      <c r="I93" s="70"/>
      <c r="J93" s="70"/>
      <c r="K93" s="70"/>
      <c r="L93" s="70"/>
      <c r="M93" s="3"/>
      <c r="N93" s="3"/>
      <c r="O93" s="4"/>
      <c r="P93" s="64" t="str">
        <f t="shared" si="9"/>
        <v/>
      </c>
      <c r="Q93" s="61" t="str">
        <f t="shared" si="10"/>
        <v>b</v>
      </c>
      <c r="R93" s="61" t="str">
        <f t="shared" si="11"/>
        <v>event</v>
      </c>
      <c r="S93" s="61" t="str">
        <f t="shared" si="12"/>
        <v>event</v>
      </c>
      <c r="T93" s="61" t="str">
        <f t="shared" si="13"/>
        <v>event</v>
      </c>
    </row>
    <row r="94" spans="2:20" x14ac:dyDescent="0.25">
      <c r="B94" s="32">
        <v>70</v>
      </c>
      <c r="C94" s="2"/>
      <c r="D94" s="3"/>
      <c r="E94" s="70"/>
      <c r="F94" s="70"/>
      <c r="G94" s="70"/>
      <c r="H94" s="70"/>
      <c r="I94" s="70"/>
      <c r="J94" s="70"/>
      <c r="K94" s="70"/>
      <c r="L94" s="70"/>
      <c r="M94" s="3"/>
      <c r="N94" s="3"/>
      <c r="O94" s="4"/>
      <c r="P94" s="64" t="str">
        <f t="shared" si="9"/>
        <v/>
      </c>
      <c r="Q94" s="61" t="str">
        <f t="shared" si="10"/>
        <v>b</v>
      </c>
      <c r="R94" s="61" t="str">
        <f t="shared" si="11"/>
        <v>event</v>
      </c>
      <c r="S94" s="61" t="str">
        <f t="shared" si="12"/>
        <v>event</v>
      </c>
      <c r="T94" s="61" t="str">
        <f t="shared" si="13"/>
        <v>event</v>
      </c>
    </row>
    <row r="95" spans="2:20" x14ac:dyDescent="0.25">
      <c r="B95" s="32">
        <v>71</v>
      </c>
      <c r="C95" s="2"/>
      <c r="D95" s="3"/>
      <c r="E95" s="70"/>
      <c r="F95" s="70"/>
      <c r="G95" s="70"/>
      <c r="H95" s="70"/>
      <c r="I95" s="70"/>
      <c r="J95" s="70"/>
      <c r="K95" s="70"/>
      <c r="L95" s="70"/>
      <c r="M95" s="3"/>
      <c r="N95" s="3"/>
      <c r="O95" s="4"/>
      <c r="P95" s="64" t="str">
        <f t="shared" si="9"/>
        <v/>
      </c>
      <c r="Q95" s="61" t="str">
        <f t="shared" si="10"/>
        <v>b</v>
      </c>
      <c r="R95" s="61" t="str">
        <f t="shared" si="11"/>
        <v>event</v>
      </c>
      <c r="S95" s="61" t="str">
        <f t="shared" si="12"/>
        <v>event</v>
      </c>
      <c r="T95" s="61" t="str">
        <f t="shared" si="13"/>
        <v>event</v>
      </c>
    </row>
    <row r="96" spans="2:20" x14ac:dyDescent="0.25">
      <c r="B96" s="32">
        <v>72</v>
      </c>
      <c r="C96" s="2"/>
      <c r="D96" s="3"/>
      <c r="E96" s="70"/>
      <c r="F96" s="70"/>
      <c r="G96" s="70"/>
      <c r="H96" s="70"/>
      <c r="I96" s="70"/>
      <c r="J96" s="70"/>
      <c r="K96" s="70"/>
      <c r="L96" s="70"/>
      <c r="M96" s="3"/>
      <c r="N96" s="3"/>
      <c r="O96" s="4"/>
      <c r="P96" s="64" t="str">
        <f t="shared" si="9"/>
        <v/>
      </c>
      <c r="Q96" s="61" t="str">
        <f t="shared" si="10"/>
        <v>b</v>
      </c>
      <c r="R96" s="61" t="str">
        <f t="shared" si="11"/>
        <v>event</v>
      </c>
      <c r="S96" s="61" t="str">
        <f t="shared" si="12"/>
        <v>event</v>
      </c>
      <c r="T96" s="61" t="str">
        <f t="shared" si="13"/>
        <v>event</v>
      </c>
    </row>
    <row r="97" spans="2:20" x14ac:dyDescent="0.25">
      <c r="B97" s="32">
        <v>73</v>
      </c>
      <c r="C97" s="2"/>
      <c r="D97" s="3"/>
      <c r="E97" s="70"/>
      <c r="F97" s="70"/>
      <c r="G97" s="70"/>
      <c r="H97" s="70"/>
      <c r="I97" s="70"/>
      <c r="J97" s="70"/>
      <c r="K97" s="70"/>
      <c r="L97" s="70"/>
      <c r="M97" s="3"/>
      <c r="N97" s="3"/>
      <c r="O97" s="4"/>
      <c r="P97" s="64" t="str">
        <f t="shared" si="9"/>
        <v/>
      </c>
      <c r="Q97" s="61" t="str">
        <f t="shared" si="10"/>
        <v>b</v>
      </c>
      <c r="R97" s="61" t="str">
        <f t="shared" si="11"/>
        <v>event</v>
      </c>
      <c r="S97" s="61" t="str">
        <f t="shared" si="12"/>
        <v>event</v>
      </c>
      <c r="T97" s="61" t="str">
        <f t="shared" si="13"/>
        <v>event</v>
      </c>
    </row>
    <row r="98" spans="2:20" x14ac:dyDescent="0.25">
      <c r="B98" s="32">
        <v>74</v>
      </c>
      <c r="C98" s="2"/>
      <c r="D98" s="3"/>
      <c r="E98" s="70"/>
      <c r="F98" s="70"/>
      <c r="G98" s="70"/>
      <c r="H98" s="70"/>
      <c r="I98" s="70"/>
      <c r="J98" s="70"/>
      <c r="K98" s="70"/>
      <c r="L98" s="70"/>
      <c r="M98" s="3"/>
      <c r="N98" s="3"/>
      <c r="O98" s="4"/>
      <c r="P98" s="64" t="str">
        <f t="shared" si="9"/>
        <v/>
      </c>
      <c r="Q98" s="61" t="str">
        <f t="shared" si="10"/>
        <v>b</v>
      </c>
      <c r="R98" s="61" t="str">
        <f t="shared" si="11"/>
        <v>event</v>
      </c>
      <c r="S98" s="61" t="str">
        <f t="shared" si="12"/>
        <v>event</v>
      </c>
      <c r="T98" s="61" t="str">
        <f t="shared" si="13"/>
        <v>event</v>
      </c>
    </row>
    <row r="99" spans="2:20" x14ac:dyDescent="0.25">
      <c r="B99" s="32">
        <v>75</v>
      </c>
      <c r="C99" s="2"/>
      <c r="D99" s="3"/>
      <c r="E99" s="70"/>
      <c r="F99" s="70"/>
      <c r="G99" s="70"/>
      <c r="H99" s="70"/>
      <c r="I99" s="70"/>
      <c r="J99" s="70"/>
      <c r="K99" s="70"/>
      <c r="L99" s="70"/>
      <c r="M99" s="3"/>
      <c r="N99" s="3"/>
      <c r="O99" s="4"/>
      <c r="P99" s="64" t="str">
        <f t="shared" si="9"/>
        <v/>
      </c>
      <c r="Q99" s="61" t="str">
        <f t="shared" si="10"/>
        <v>b</v>
      </c>
      <c r="R99" s="61" t="str">
        <f t="shared" si="11"/>
        <v>event</v>
      </c>
      <c r="S99" s="61" t="str">
        <f t="shared" si="12"/>
        <v>event</v>
      </c>
      <c r="T99" s="61" t="str">
        <f t="shared" si="13"/>
        <v>event</v>
      </c>
    </row>
    <row r="100" spans="2:20" x14ac:dyDescent="0.25">
      <c r="B100" s="32">
        <v>76</v>
      </c>
      <c r="C100" s="2"/>
      <c r="D100" s="3"/>
      <c r="E100" s="70"/>
      <c r="F100" s="70"/>
      <c r="G100" s="70"/>
      <c r="H100" s="70"/>
      <c r="I100" s="70"/>
      <c r="J100" s="70"/>
      <c r="K100" s="70"/>
      <c r="L100" s="70"/>
      <c r="M100" s="3"/>
      <c r="N100" s="3"/>
      <c r="O100" s="4"/>
      <c r="P100" s="64" t="str">
        <f t="shared" si="9"/>
        <v/>
      </c>
      <c r="Q100" s="61" t="str">
        <f t="shared" si="10"/>
        <v>b</v>
      </c>
      <c r="R100" s="61" t="str">
        <f t="shared" si="11"/>
        <v>event</v>
      </c>
      <c r="S100" s="61" t="str">
        <f t="shared" si="12"/>
        <v>event</v>
      </c>
      <c r="T100" s="61" t="str">
        <f t="shared" si="13"/>
        <v>event</v>
      </c>
    </row>
    <row r="101" spans="2:20" x14ac:dyDescent="0.25">
      <c r="B101" s="32">
        <v>77</v>
      </c>
      <c r="C101" s="2"/>
      <c r="D101" s="3"/>
      <c r="E101" s="70"/>
      <c r="F101" s="70"/>
      <c r="G101" s="70"/>
      <c r="H101" s="70"/>
      <c r="I101" s="70"/>
      <c r="J101" s="70"/>
      <c r="K101" s="70"/>
      <c r="L101" s="70"/>
      <c r="M101" s="3"/>
      <c r="N101" s="3"/>
      <c r="O101" s="4"/>
      <c r="P101" s="64" t="str">
        <f t="shared" si="9"/>
        <v/>
      </c>
      <c r="Q101" s="61" t="str">
        <f t="shared" si="10"/>
        <v>b</v>
      </c>
      <c r="R101" s="61" t="str">
        <f t="shared" si="11"/>
        <v>event</v>
      </c>
      <c r="S101" s="61" t="str">
        <f t="shared" si="12"/>
        <v>event</v>
      </c>
      <c r="T101" s="61" t="str">
        <f t="shared" si="13"/>
        <v>event</v>
      </c>
    </row>
    <row r="102" spans="2:20" x14ac:dyDescent="0.25">
      <c r="B102" s="32">
        <v>78</v>
      </c>
      <c r="C102" s="2"/>
      <c r="D102" s="3"/>
      <c r="E102" s="70"/>
      <c r="F102" s="70"/>
      <c r="G102" s="70"/>
      <c r="H102" s="70"/>
      <c r="I102" s="70"/>
      <c r="J102" s="70"/>
      <c r="K102" s="70"/>
      <c r="L102" s="70"/>
      <c r="M102" s="3"/>
      <c r="N102" s="3"/>
      <c r="O102" s="4"/>
      <c r="P102" s="64" t="str">
        <f t="shared" si="9"/>
        <v/>
      </c>
      <c r="Q102" s="61" t="str">
        <f t="shared" si="10"/>
        <v>b</v>
      </c>
      <c r="R102" s="61" t="str">
        <f t="shared" si="11"/>
        <v>event</v>
      </c>
      <c r="S102" s="61" t="str">
        <f t="shared" si="12"/>
        <v>event</v>
      </c>
      <c r="T102" s="61" t="str">
        <f t="shared" si="13"/>
        <v>event</v>
      </c>
    </row>
    <row r="103" spans="2:20" ht="15.75" thickBot="1" x14ac:dyDescent="0.3">
      <c r="B103" s="33">
        <v>79</v>
      </c>
      <c r="C103" s="5"/>
      <c r="D103" s="6"/>
      <c r="E103" s="72"/>
      <c r="F103" s="72"/>
      <c r="G103" s="72"/>
      <c r="H103" s="72"/>
      <c r="I103" s="72"/>
      <c r="J103" s="72"/>
      <c r="K103" s="72"/>
      <c r="L103" s="72"/>
      <c r="M103" s="6"/>
      <c r="N103" s="6"/>
      <c r="O103" s="7"/>
      <c r="P103" s="64" t="str">
        <f t="shared" si="9"/>
        <v/>
      </c>
      <c r="Q103" s="61" t="str">
        <f t="shared" si="10"/>
        <v>b</v>
      </c>
      <c r="R103" s="61" t="str">
        <f t="shared" si="11"/>
        <v>event</v>
      </c>
      <c r="S103" s="61" t="str">
        <f t="shared" si="12"/>
        <v>event</v>
      </c>
      <c r="T103" s="61" t="str">
        <f t="shared" si="13"/>
        <v>event</v>
      </c>
    </row>
  </sheetData>
  <sheetProtection algorithmName="SHA-512" hashValue="JhH7RfXf+dPGM/ujjufHCarXTtcHtjZcGzqqOyfAUBI70MG0OuFKjeb5RCs2/PHPL4DwnHx2rzVwdytQWVHhgg==" saltValue="OP15uAGv78TsWib8nRyrvQ==" spinCount="100000" sheet="1" objects="1" scenarios="1"/>
  <mergeCells count="13">
    <mergeCell ref="C22:I22"/>
    <mergeCell ref="C21:N21"/>
    <mergeCell ref="C2:N2"/>
    <mergeCell ref="G3:N3"/>
    <mergeCell ref="G4:N4"/>
    <mergeCell ref="G5:N5"/>
    <mergeCell ref="C3:F3"/>
    <mergeCell ref="C4:F4"/>
    <mergeCell ref="C5:F5"/>
    <mergeCell ref="D10:F10"/>
    <mergeCell ref="D7:F7"/>
    <mergeCell ref="D8:E8"/>
    <mergeCell ref="D9:E9"/>
  </mergeCells>
  <dataValidations count="8">
    <dataValidation type="list" allowBlank="1" showInputMessage="1" showErrorMessage="1" sqref="F12:F19">
      <formula1>UmpireType</formula1>
    </dataValidation>
    <dataValidation type="list" allowBlank="1" showInputMessage="1" showErrorMessage="1" sqref="G25:G103 E12:E19">
      <formula1>Belt</formula1>
    </dataValidation>
    <dataValidation type="list" allowBlank="1" showInputMessage="1" showErrorMessage="1" sqref="L25:L103">
      <formula1>event</formula1>
    </dataValidation>
    <dataValidation type="list" allowBlank="1" showInputMessage="1" showErrorMessage="1" sqref="M25:N103">
      <formula1>INDIRECT(P25)</formula1>
    </dataValidation>
    <dataValidation type="list" allowBlank="1" showInputMessage="1" showErrorMessage="1" sqref="F25:F103">
      <formula1>INDIRECT(E25)</formula1>
    </dataValidation>
    <dataValidation type="list" allowBlank="1" showInputMessage="1" showErrorMessage="1" sqref="E25:E103">
      <formula1>Age_Category</formula1>
    </dataValidation>
    <dataValidation type="list" allowBlank="1" showInputMessage="1" showErrorMessage="1" sqref="H25:H103">
      <formula1>event</formula1>
    </dataValidation>
    <dataValidation type="list" allowBlank="1" showInputMessage="1" showErrorMessage="1" sqref="I25:K103">
      <formula1>INDIRECT(R25)</formula1>
    </dataValidation>
  </dataValidations>
  <pageMargins left="0.25" right="0.25" top="0.75" bottom="0.75" header="0.3" footer="0.3"/>
  <pageSetup paperSize="9" scale="70" orientation="landscape" r:id="rId1"/>
  <ignoredErrors>
    <ignoredError sqref="F8:F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K60"/>
  <sheetViews>
    <sheetView topLeftCell="A33" workbookViewId="0">
      <selection activeCell="A49" sqref="A49"/>
    </sheetView>
  </sheetViews>
  <sheetFormatPr defaultRowHeight="15" x14ac:dyDescent="0.25"/>
  <cols>
    <col min="1" max="1" width="21.5703125" bestFit="1" customWidth="1"/>
    <col min="2" max="2" width="44.42578125" bestFit="1" customWidth="1"/>
    <col min="3" max="6" width="21.5703125" customWidth="1"/>
    <col min="7" max="7" width="20.5703125" bestFit="1" customWidth="1"/>
    <col min="8" max="8" width="20.85546875" bestFit="1" customWidth="1"/>
    <col min="9" max="9" width="20.140625" customWidth="1"/>
    <col min="10" max="10" width="20.5703125" bestFit="1" customWidth="1"/>
    <col min="11" max="11" width="18.42578125" bestFit="1" customWidth="1"/>
    <col min="12" max="12" width="20.5703125" bestFit="1" customWidth="1"/>
    <col min="13" max="13" width="8.7109375" bestFit="1" customWidth="1"/>
    <col min="15" max="15" width="46.85546875" customWidth="1"/>
  </cols>
  <sheetData>
    <row r="2" spans="1:11" x14ac:dyDescent="0.25">
      <c r="A2" t="s">
        <v>54</v>
      </c>
      <c r="B2" t="s">
        <v>57</v>
      </c>
      <c r="C2" t="s">
        <v>58</v>
      </c>
      <c r="D2" t="s">
        <v>59</v>
      </c>
      <c r="E2" t="s">
        <v>2</v>
      </c>
      <c r="F2" t="s">
        <v>152</v>
      </c>
      <c r="G2" t="s">
        <v>138</v>
      </c>
    </row>
    <row r="3" spans="1:11" x14ac:dyDescent="0.25">
      <c r="A3" t="s">
        <v>84</v>
      </c>
      <c r="B3" t="s">
        <v>103</v>
      </c>
      <c r="C3" t="s">
        <v>103</v>
      </c>
      <c r="D3" t="s">
        <v>103</v>
      </c>
      <c r="E3" t="s">
        <v>105</v>
      </c>
      <c r="F3" t="s">
        <v>105</v>
      </c>
      <c r="G3" t="s">
        <v>142</v>
      </c>
    </row>
    <row r="4" spans="1:11" x14ac:dyDescent="0.25">
      <c r="A4" t="s">
        <v>85</v>
      </c>
      <c r="B4" t="s">
        <v>104</v>
      </c>
      <c r="C4" t="s">
        <v>104</v>
      </c>
      <c r="D4" t="s">
        <v>104</v>
      </c>
      <c r="E4" t="s">
        <v>106</v>
      </c>
      <c r="F4" t="s">
        <v>106</v>
      </c>
      <c r="G4" t="s">
        <v>143</v>
      </c>
    </row>
    <row r="5" spans="1:11" x14ac:dyDescent="0.25">
      <c r="A5" t="s">
        <v>86</v>
      </c>
    </row>
    <row r="6" spans="1:11" x14ac:dyDescent="0.25">
      <c r="A6" t="s">
        <v>87</v>
      </c>
    </row>
    <row r="7" spans="1:11" x14ac:dyDescent="0.25">
      <c r="A7" t="s">
        <v>151</v>
      </c>
    </row>
    <row r="10" spans="1:11" x14ac:dyDescent="0.25">
      <c r="B10" t="s">
        <v>60</v>
      </c>
      <c r="C10" t="s">
        <v>61</v>
      </c>
      <c r="D10" t="s">
        <v>3</v>
      </c>
      <c r="E10" t="s">
        <v>9</v>
      </c>
      <c r="F10" t="s">
        <v>15</v>
      </c>
      <c r="G10" t="s">
        <v>16</v>
      </c>
      <c r="H10" t="s">
        <v>29</v>
      </c>
      <c r="I10" t="s">
        <v>30</v>
      </c>
      <c r="J10" t="s">
        <v>153</v>
      </c>
      <c r="K10" t="s">
        <v>154</v>
      </c>
    </row>
    <row r="11" spans="1:11" x14ac:dyDescent="0.25">
      <c r="A11" t="s">
        <v>107</v>
      </c>
      <c r="B11" t="s">
        <v>66</v>
      </c>
      <c r="C11" t="s">
        <v>66</v>
      </c>
      <c r="D11" s="1" t="s">
        <v>8</v>
      </c>
      <c r="E11" s="1" t="s">
        <v>10</v>
      </c>
      <c r="F11" s="1" t="s">
        <v>17</v>
      </c>
      <c r="G11" s="1" t="s">
        <v>23</v>
      </c>
      <c r="H11" s="1" t="s">
        <v>31</v>
      </c>
      <c r="I11" s="1" t="s">
        <v>17</v>
      </c>
      <c r="J11" s="1" t="s">
        <v>55</v>
      </c>
      <c r="K11" s="1" t="s">
        <v>155</v>
      </c>
    </row>
    <row r="12" spans="1:11" x14ac:dyDescent="0.25">
      <c r="A12" t="s">
        <v>108</v>
      </c>
      <c r="B12" t="s">
        <v>67</v>
      </c>
      <c r="C12" t="s">
        <v>67</v>
      </c>
      <c r="D12" t="s">
        <v>4</v>
      </c>
      <c r="E12" t="s">
        <v>11</v>
      </c>
      <c r="F12" t="s">
        <v>18</v>
      </c>
      <c r="G12" t="s">
        <v>24</v>
      </c>
      <c r="H12" t="s">
        <v>32</v>
      </c>
      <c r="I12" t="s">
        <v>18</v>
      </c>
      <c r="J12" t="s">
        <v>22</v>
      </c>
      <c r="K12" t="s">
        <v>28</v>
      </c>
    </row>
    <row r="13" spans="1:11" x14ac:dyDescent="0.25">
      <c r="A13" t="s">
        <v>109</v>
      </c>
      <c r="B13" t="s">
        <v>68</v>
      </c>
      <c r="C13" t="s">
        <v>68</v>
      </c>
      <c r="D13" t="s">
        <v>5</v>
      </c>
      <c r="E13" t="s">
        <v>12</v>
      </c>
      <c r="F13" t="s">
        <v>19</v>
      </c>
      <c r="G13" t="s">
        <v>25</v>
      </c>
      <c r="H13" t="s">
        <v>33</v>
      </c>
      <c r="I13" t="s">
        <v>19</v>
      </c>
    </row>
    <row r="14" spans="1:11" x14ac:dyDescent="0.25">
      <c r="A14" t="s">
        <v>110</v>
      </c>
      <c r="B14" t="s">
        <v>69</v>
      </c>
      <c r="C14" t="s">
        <v>69</v>
      </c>
      <c r="D14" t="s">
        <v>6</v>
      </c>
      <c r="E14" t="s">
        <v>13</v>
      </c>
      <c r="F14" t="s">
        <v>20</v>
      </c>
      <c r="G14" t="s">
        <v>26</v>
      </c>
      <c r="H14" t="s">
        <v>34</v>
      </c>
      <c r="I14" t="s">
        <v>20</v>
      </c>
    </row>
    <row r="15" spans="1:11" x14ac:dyDescent="0.25">
      <c r="A15" t="s">
        <v>111</v>
      </c>
      <c r="B15" t="s">
        <v>70</v>
      </c>
      <c r="C15" t="s">
        <v>70</v>
      </c>
      <c r="D15" t="s">
        <v>7</v>
      </c>
      <c r="E15" t="s">
        <v>14</v>
      </c>
      <c r="F15" t="s">
        <v>21</v>
      </c>
      <c r="G15" t="s">
        <v>27</v>
      </c>
      <c r="H15" t="s">
        <v>35</v>
      </c>
      <c r="I15" t="s">
        <v>21</v>
      </c>
    </row>
    <row r="16" spans="1:11" x14ac:dyDescent="0.25">
      <c r="A16" t="s">
        <v>112</v>
      </c>
      <c r="B16" t="s">
        <v>71</v>
      </c>
      <c r="C16" t="s">
        <v>71</v>
      </c>
      <c r="F16" t="s">
        <v>22</v>
      </c>
      <c r="G16" t="s">
        <v>28</v>
      </c>
      <c r="H16" t="s">
        <v>36</v>
      </c>
      <c r="I16" t="s">
        <v>22</v>
      </c>
    </row>
    <row r="17" spans="1:3" x14ac:dyDescent="0.25">
      <c r="A17" t="s">
        <v>114</v>
      </c>
      <c r="B17" t="s">
        <v>72</v>
      </c>
      <c r="C17" t="s">
        <v>72</v>
      </c>
    </row>
    <row r="18" spans="1:3" x14ac:dyDescent="0.25">
      <c r="A18" t="s">
        <v>113</v>
      </c>
      <c r="B18" t="s">
        <v>73</v>
      </c>
      <c r="C18" t="s">
        <v>73</v>
      </c>
    </row>
    <row r="19" spans="1:3" x14ac:dyDescent="0.25">
      <c r="A19" t="s">
        <v>161</v>
      </c>
      <c r="B19" t="s">
        <v>74</v>
      </c>
      <c r="C19" t="s">
        <v>74</v>
      </c>
    </row>
    <row r="20" spans="1:3" x14ac:dyDescent="0.25">
      <c r="A20" t="s">
        <v>162</v>
      </c>
      <c r="B20" t="s">
        <v>75</v>
      </c>
      <c r="C20" t="s">
        <v>75</v>
      </c>
    </row>
    <row r="21" spans="1:3" x14ac:dyDescent="0.25">
      <c r="B21" t="s">
        <v>76</v>
      </c>
      <c r="C21" t="s">
        <v>76</v>
      </c>
    </row>
    <row r="22" spans="1:3" x14ac:dyDescent="0.25">
      <c r="A22" t="s">
        <v>37</v>
      </c>
      <c r="B22" t="s">
        <v>77</v>
      </c>
      <c r="C22" t="s">
        <v>77</v>
      </c>
    </row>
    <row r="23" spans="1:3" x14ac:dyDescent="0.25">
      <c r="A23" t="s">
        <v>119</v>
      </c>
      <c r="B23" t="s">
        <v>78</v>
      </c>
      <c r="C23" t="s">
        <v>78</v>
      </c>
    </row>
    <row r="24" spans="1:3" x14ac:dyDescent="0.25">
      <c r="A24" t="s">
        <v>39</v>
      </c>
      <c r="B24" t="s">
        <v>79</v>
      </c>
      <c r="C24" t="s">
        <v>79</v>
      </c>
    </row>
    <row r="25" spans="1:3" x14ac:dyDescent="0.25">
      <c r="A25" t="s">
        <v>40</v>
      </c>
      <c r="B25" t="s">
        <v>80</v>
      </c>
      <c r="C25" t="s">
        <v>80</v>
      </c>
    </row>
    <row r="26" spans="1:3" x14ac:dyDescent="0.25">
      <c r="A26" t="s">
        <v>41</v>
      </c>
      <c r="B26" t="s">
        <v>81</v>
      </c>
      <c r="C26" t="s">
        <v>81</v>
      </c>
    </row>
    <row r="27" spans="1:3" x14ac:dyDescent="0.25">
      <c r="A27" t="s">
        <v>42</v>
      </c>
    </row>
    <row r="28" spans="1:3" x14ac:dyDescent="0.25">
      <c r="A28" t="s">
        <v>43</v>
      </c>
    </row>
    <row r="29" spans="1:3" x14ac:dyDescent="0.25">
      <c r="A29" t="s">
        <v>44</v>
      </c>
    </row>
    <row r="30" spans="1:3" x14ac:dyDescent="0.25">
      <c r="A30" t="s">
        <v>45</v>
      </c>
    </row>
    <row r="31" spans="1:3" x14ac:dyDescent="0.25">
      <c r="A31" t="s">
        <v>46</v>
      </c>
    </row>
    <row r="32" spans="1:3" x14ac:dyDescent="0.25">
      <c r="A32" t="s">
        <v>47</v>
      </c>
    </row>
    <row r="33" spans="1:3" x14ac:dyDescent="0.25">
      <c r="A33" t="s">
        <v>38</v>
      </c>
    </row>
    <row r="34" spans="1:3" x14ac:dyDescent="0.25">
      <c r="A34" t="s">
        <v>48</v>
      </c>
    </row>
    <row r="35" spans="1:3" x14ac:dyDescent="0.25">
      <c r="A35" t="s">
        <v>49</v>
      </c>
    </row>
    <row r="36" spans="1:3" x14ac:dyDescent="0.25">
      <c r="A36" t="s">
        <v>50</v>
      </c>
    </row>
    <row r="37" spans="1:3" x14ac:dyDescent="0.25">
      <c r="A37" t="s">
        <v>51</v>
      </c>
    </row>
    <row r="38" spans="1:3" x14ac:dyDescent="0.25">
      <c r="A38" t="s">
        <v>52</v>
      </c>
    </row>
    <row r="39" spans="1:3" x14ac:dyDescent="0.25">
      <c r="A39" t="s">
        <v>53</v>
      </c>
    </row>
    <row r="42" spans="1:3" x14ac:dyDescent="0.25">
      <c r="B42" t="s">
        <v>1</v>
      </c>
    </row>
    <row r="43" spans="1:3" x14ac:dyDescent="0.25">
      <c r="A43" t="s">
        <v>64</v>
      </c>
      <c r="B43" t="s">
        <v>115</v>
      </c>
      <c r="C43" t="s">
        <v>119</v>
      </c>
    </row>
    <row r="44" spans="1:3" x14ac:dyDescent="0.25">
      <c r="A44" t="s">
        <v>65</v>
      </c>
      <c r="B44" t="s">
        <v>116</v>
      </c>
    </row>
    <row r="45" spans="1:3" x14ac:dyDescent="0.25">
      <c r="B45" t="s">
        <v>117</v>
      </c>
    </row>
    <row r="46" spans="1:3" x14ac:dyDescent="0.25">
      <c r="B46" t="s">
        <v>118</v>
      </c>
    </row>
    <row r="47" spans="1:3" x14ac:dyDescent="0.25">
      <c r="B47" t="s">
        <v>121</v>
      </c>
    </row>
    <row r="50" spans="1:3" x14ac:dyDescent="0.25">
      <c r="A50" t="s">
        <v>56</v>
      </c>
    </row>
    <row r="51" spans="1:3" x14ac:dyDescent="0.25">
      <c r="A51" t="s">
        <v>120</v>
      </c>
    </row>
    <row r="53" spans="1:3" x14ac:dyDescent="0.25">
      <c r="A53" t="s">
        <v>120</v>
      </c>
    </row>
    <row r="56" spans="1:3" x14ac:dyDescent="0.25">
      <c r="A56" s="66"/>
      <c r="B56" s="68"/>
      <c r="C56" s="68"/>
    </row>
    <row r="57" spans="1:3" x14ac:dyDescent="0.25">
      <c r="A57" s="66"/>
      <c r="B57" s="68"/>
      <c r="C57" s="68"/>
    </row>
    <row r="58" spans="1:3" x14ac:dyDescent="0.25">
      <c r="A58" s="66"/>
      <c r="B58" s="68"/>
      <c r="C58" s="68"/>
    </row>
    <row r="59" spans="1:3" x14ac:dyDescent="0.25">
      <c r="A59" s="66"/>
      <c r="B59" s="68"/>
      <c r="C59" s="68"/>
    </row>
    <row r="60" spans="1:3" x14ac:dyDescent="0.25">
      <c r="A60" s="67"/>
      <c r="B60" s="68"/>
      <c r="C60" s="68"/>
    </row>
  </sheetData>
  <sheetProtection algorithmName="SHA-512" hashValue="yc7h2VPAYV4IcStxbC/HMJRh4uF4K1s/AuEoAiiErUAtlAiWvCRG61X/EfwsVbgpS2fIEz9yyJR9I4IUwrAfdg==" saltValue="vLuQ4HoUJyTa0LLEpQ6fZ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41</vt:i4>
      </vt:variant>
    </vt:vector>
  </HeadingPairs>
  <TitlesOfParts>
    <vt:vector size="43" baseType="lpstr">
      <vt:lpstr>Regisztrációs_Űrlap</vt:lpstr>
      <vt:lpstr>Sheet2</vt:lpstr>
      <vt:lpstr>a</vt:lpstr>
      <vt:lpstr>Age_Category</vt:lpstr>
      <vt:lpstr>b</vt:lpstr>
      <vt:lpstr>Belt</vt:lpstr>
      <vt:lpstr>Character</vt:lpstr>
      <vt:lpstr>Childboy</vt:lpstr>
      <vt:lpstr>Childgirl</vt:lpstr>
      <vt:lpstr>event</vt:lpstr>
      <vt:lpstr>Felnőtt</vt:lpstr>
      <vt:lpstr>Felnőttférfi</vt:lpstr>
      <vt:lpstr>Felnőttnő</vt:lpstr>
      <vt:lpstr>Gyerek</vt:lpstr>
      <vt:lpstr>Gyerekfiú</vt:lpstr>
      <vt:lpstr>Gyereklány</vt:lpstr>
      <vt:lpstr>Ifjúsági</vt:lpstr>
      <vt:lpstr>Ifjúságifiú</vt:lpstr>
      <vt:lpstr>Ifjúságilány</vt:lpstr>
      <vt:lpstr>Junior</vt:lpstr>
      <vt:lpstr>Juniorfemale</vt:lpstr>
      <vt:lpstr>Juniormale</vt:lpstr>
      <vt:lpstr>kizaro</vt:lpstr>
      <vt:lpstr>Senior</vt:lpstr>
      <vt:lpstr>Seniorfemale</vt:lpstr>
      <vt:lpstr>Seniormale</vt:lpstr>
      <vt:lpstr>Serdülő</vt:lpstr>
      <vt:lpstr>Serdülőfiú</vt:lpstr>
      <vt:lpstr>Serdülőlány</vt:lpstr>
      <vt:lpstr>UmpireType</vt:lpstr>
      <vt:lpstr>Veterán</vt:lpstr>
      <vt:lpstr>Veteránférfi</vt:lpstr>
      <vt:lpstr>Veteránnő</vt:lpstr>
      <vt:lpstr>Weight_Junior_Female</vt:lpstr>
      <vt:lpstr>Weight_Junior_Male</vt:lpstr>
      <vt:lpstr>Weight_Senior_Female</vt:lpstr>
      <vt:lpstr>Weight_Senior_Male</vt:lpstr>
      <vt:lpstr>Weight_Veteran_Male</vt:lpstr>
      <vt:lpstr>Weight_Youth_Boy</vt:lpstr>
      <vt:lpstr>Weight_Youth_Girl</vt:lpstr>
      <vt:lpstr>Youth</vt:lpstr>
      <vt:lpstr>YouthBoy</vt:lpstr>
      <vt:lpstr>Youthgirl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Szígyártó Vera</dc:creator>
  <cp:lastModifiedBy>Szasz Péter</cp:lastModifiedBy>
  <cp:lastPrinted>2016-02-11T10:53:45Z</cp:lastPrinted>
  <dcterms:created xsi:type="dcterms:W3CDTF">2015-03-03T07:39:31Z</dcterms:created>
  <dcterms:modified xsi:type="dcterms:W3CDTF">2017-03-08T11:51:15Z</dcterms:modified>
</cp:coreProperties>
</file>