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5180" windowHeight="7815"/>
  </bookViews>
  <sheets>
    <sheet name="Regisztrációs_Form" sheetId="1" r:id="rId1"/>
    <sheet name="Sheet2" sheetId="2" state="hidden" r:id="rId2"/>
  </sheets>
  <definedNames>
    <definedName name="a">Sheet2!$B$43:$B$47</definedName>
    <definedName name="Age_Category">Sheet2!$A$3:$A$7</definedName>
    <definedName name="b">Sheet2!$C$43</definedName>
    <definedName name="Belt">Sheet2!$A$23:$A$39</definedName>
    <definedName name="Character">Sheet2!$B$43:$B$47</definedName>
    <definedName name="Child">Sheet2!$B$3:$B$4</definedName>
    <definedName name="Childboy">Sheet2!$B$11:$B$26</definedName>
    <definedName name="Childgirl">Sheet2!$C$11:$C$26</definedName>
    <definedName name="event">Sheet2!$A$50:$A$51</definedName>
    <definedName name="Felnőtt">Sheet2!$E$3:$E$4</definedName>
    <definedName name="Felnőttférfi">Sheet2!$H$11:$H$16</definedName>
    <definedName name="Felnőttnő">Sheet2!$I$11:$I$16</definedName>
    <definedName name="Gender_Child">Sheet2!#REF!</definedName>
    <definedName name="Gender_Children">Sheet2!#REF!</definedName>
    <definedName name="Gender_Junior">Sheet2!#REF!</definedName>
    <definedName name="Gender_Junior_Senior">Sheet2!#REF!</definedName>
    <definedName name="Gender_OldBoys">Sheet2!#REF!</definedName>
    <definedName name="Gender_Senior">Sheet2!#REF!</definedName>
    <definedName name="Gender_Youth">Sheet2!#REF!</definedName>
    <definedName name="Gyerek">Sheet2!$B$3:$B$4</definedName>
    <definedName name="Gyerekfiú">Sheet2!$B$11:$B$26</definedName>
    <definedName name="Gyereklány">Sheet2!$C$11:$C$26</definedName>
    <definedName name="Ifjúsági">Sheet2!$D$3:$D$4</definedName>
    <definedName name="Ifjúságifiú">Sheet2!$F$11:$F$16</definedName>
    <definedName name="Ifjúságilány">Sheet2!$G$11:$G$16</definedName>
    <definedName name="Junior">Sheet2!$D$3:$D$4</definedName>
    <definedName name="Juniorfemale">Sheet2!$G$11:$G$16</definedName>
    <definedName name="Juniormale">Sheet2!$F$11:$F$16</definedName>
    <definedName name="OldBoys">Sheet2!$F$3:$F$4</definedName>
    <definedName name="OldBoysférfi">Sheet2!$J$11:$J$12</definedName>
    <definedName name="OldBoysmale">Sheet2!$J$11:$J$12</definedName>
    <definedName name="Senior">Sheet2!$E$3:$E$4</definedName>
    <definedName name="Seniorfemale">Sheet2!$I$11:$I$16</definedName>
    <definedName name="Seniormale">Sheet2!$H$11:$H$16</definedName>
    <definedName name="Serdülő">Sheet2!$C$3:$C$4</definedName>
    <definedName name="Serdülőfiú">Sheet2!$D$11:$D$15</definedName>
    <definedName name="Serdülőlány">Sheet2!$E$11:$E$15</definedName>
    <definedName name="Weight_Junior_Female">Sheet2!$G$11:$G$16</definedName>
    <definedName name="Weight_Junior_Male">Sheet2!$F$11:$F$16</definedName>
    <definedName name="Weight_OldBoys">Sheet2!$J$11:$J$12</definedName>
    <definedName name="Weight_Senior_Female">Sheet2!$I$11:$I$16</definedName>
    <definedName name="Weight_Senior_Male">Sheet2!$H$11:$H$16</definedName>
    <definedName name="Weight_Youth_Boy">Sheet2!$D$11:$D$15</definedName>
    <definedName name="Weight_Youth_Girl">Sheet2!$E$11:$E$15</definedName>
    <definedName name="Youth">Sheet2!$C$3:$C$4</definedName>
    <definedName name="YouthBoy">Sheet2!$D$11:$D$15</definedName>
    <definedName name="Youthgirl">Sheet2!$E$11:$E$15</definedName>
  </definedNames>
  <calcPr calcId="145621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21" i="1" l="1"/>
  <c r="L21" i="1"/>
  <c r="L22" i="1"/>
  <c r="I11" i="1" l="1"/>
  <c r="J11" i="1" s="1"/>
  <c r="I6" i="1"/>
  <c r="J6" i="1" s="1"/>
  <c r="I10" i="1"/>
  <c r="J10" i="1" s="1"/>
  <c r="I9" i="1"/>
  <c r="J9" i="1" s="1"/>
  <c r="I12" i="1"/>
  <c r="J12" i="1" s="1"/>
  <c r="I8" i="1"/>
  <c r="J8" i="1" s="1"/>
  <c r="I13" i="1"/>
  <c r="J13" i="1" s="1"/>
  <c r="I7" i="1"/>
  <c r="J7" i="1" s="1"/>
  <c r="I14" i="1"/>
  <c r="J14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J15" i="1" l="1"/>
  <c r="J16" i="1" s="1"/>
  <c r="I15" i="1"/>
</calcChain>
</file>

<file path=xl/sharedStrings.xml><?xml version="1.0" encoding="utf-8"?>
<sst xmlns="http://schemas.openxmlformats.org/spreadsheetml/2006/main" count="189" uniqueCount="147">
  <si>
    <t>Nr.</t>
  </si>
  <si>
    <t>Character</t>
  </si>
  <si>
    <t>Gender Senior</t>
  </si>
  <si>
    <t>Weight Youth Boy</t>
  </si>
  <si>
    <t>35-42 kg</t>
  </si>
  <si>
    <t>42-48 kg</t>
  </si>
  <si>
    <t>48-55 kg</t>
  </si>
  <si>
    <t>55+ kg</t>
  </si>
  <si>
    <t>-35 kg</t>
  </si>
  <si>
    <t>Weight Youth Girl</t>
  </si>
  <si>
    <t>-32 kg</t>
  </si>
  <si>
    <t>32-38 kg</t>
  </si>
  <si>
    <t>38-44 kg</t>
  </si>
  <si>
    <t>44-50 kg</t>
  </si>
  <si>
    <t>50+ kg</t>
  </si>
  <si>
    <t>Weight Junior Male</t>
  </si>
  <si>
    <t>Weight Junior Female</t>
  </si>
  <si>
    <t>-50 kg</t>
  </si>
  <si>
    <t>50-56 kg</t>
  </si>
  <si>
    <t>56-62 kg</t>
  </si>
  <si>
    <t>62-68 kg</t>
  </si>
  <si>
    <t>68-75 kg</t>
  </si>
  <si>
    <t>75+ kg</t>
  </si>
  <si>
    <t>-45 kg</t>
  </si>
  <si>
    <t>45-50 kg</t>
  </si>
  <si>
    <t>50-55 kg</t>
  </si>
  <si>
    <t>55-60 kg</t>
  </si>
  <si>
    <t>60-65 kg</t>
  </si>
  <si>
    <t>65+ kg</t>
  </si>
  <si>
    <t>Weight Senior Male</t>
  </si>
  <si>
    <t>Weight Senior Female</t>
  </si>
  <si>
    <t>-57 kg</t>
  </si>
  <si>
    <t>57-63 kg</t>
  </si>
  <si>
    <t>63-70 kg</t>
  </si>
  <si>
    <t>70-78 kg</t>
  </si>
  <si>
    <t>78-85 kg</t>
  </si>
  <si>
    <t>85+ kg</t>
  </si>
  <si>
    <t>Belt</t>
  </si>
  <si>
    <t>1.gup</t>
  </si>
  <si>
    <t>10.gup</t>
  </si>
  <si>
    <t>9.gup</t>
  </si>
  <si>
    <t>8.gup</t>
  </si>
  <si>
    <t>7.gup</t>
  </si>
  <si>
    <t>6.gup</t>
  </si>
  <si>
    <t>5.gup</t>
  </si>
  <si>
    <t>4.gup</t>
  </si>
  <si>
    <t>3.gup</t>
  </si>
  <si>
    <t>2.gup</t>
  </si>
  <si>
    <t>1.dan</t>
  </si>
  <si>
    <t>2.dan</t>
  </si>
  <si>
    <t>3.dan</t>
  </si>
  <si>
    <t>4.dan</t>
  </si>
  <si>
    <t>5.dan</t>
  </si>
  <si>
    <t>6.dan</t>
  </si>
  <si>
    <t>Age Category</t>
  </si>
  <si>
    <t>Old Boys</t>
  </si>
  <si>
    <t>-75 kg</t>
  </si>
  <si>
    <t>2008.03.28</t>
  </si>
  <si>
    <t>x</t>
  </si>
  <si>
    <t>Gender Child</t>
  </si>
  <si>
    <t>Gender Youth</t>
  </si>
  <si>
    <t>Gender Junior</t>
  </si>
  <si>
    <t>Gender OldBoys</t>
  </si>
  <si>
    <t>OldBoys</t>
  </si>
  <si>
    <t>Weight Child Boy</t>
  </si>
  <si>
    <t>Weight Child Girl</t>
  </si>
  <si>
    <t>help1</t>
  </si>
  <si>
    <t>help2</t>
  </si>
  <si>
    <t>a</t>
  </si>
  <si>
    <t>b</t>
  </si>
  <si>
    <t>Old Boys:</t>
  </si>
  <si>
    <t>16-18 kg</t>
  </si>
  <si>
    <t>18-20 kg</t>
  </si>
  <si>
    <t>20-22 kg</t>
  </si>
  <si>
    <t>22-24 kg</t>
  </si>
  <si>
    <t>24-26 kg</t>
  </si>
  <si>
    <t>26-28 kg</t>
  </si>
  <si>
    <t>28-30 kg</t>
  </si>
  <si>
    <t>30-32 kg</t>
  </si>
  <si>
    <t>32-34 kg</t>
  </si>
  <si>
    <t>34-36 kg</t>
  </si>
  <si>
    <t>36-38 kg</t>
  </si>
  <si>
    <t>38-40 kg</t>
  </si>
  <si>
    <t>40-42 kg</t>
  </si>
  <si>
    <t>42-44 kg</t>
  </si>
  <si>
    <t>44-46 kg</t>
  </si>
  <si>
    <t>46+ kg</t>
  </si>
  <si>
    <t>Kontakt személy (név, telefonszám, email):</t>
  </si>
  <si>
    <t>Csapat / Egyesület Neve:</t>
  </si>
  <si>
    <t>Életkor szerinti kategóriák</t>
  </si>
  <si>
    <t>Gyerek</t>
  </si>
  <si>
    <t>Serdülő</t>
  </si>
  <si>
    <t>Ifjúsági</t>
  </si>
  <si>
    <t>Felnőtt</t>
  </si>
  <si>
    <t>Versenyszámok</t>
  </si>
  <si>
    <t>Formagyakorlat</t>
  </si>
  <si>
    <t>Küzdelem</t>
  </si>
  <si>
    <t>Nevezési díj</t>
  </si>
  <si>
    <t>Gyerek / Serdülő</t>
  </si>
  <si>
    <t>3500 Ft</t>
  </si>
  <si>
    <t>Ifjúsági / Felnőtt / OldBoys</t>
  </si>
  <si>
    <t>5000 Ft</t>
  </si>
  <si>
    <t>Gyerek lány:</t>
  </si>
  <si>
    <t>Gyerek fiú:</t>
  </si>
  <si>
    <t>Serdülő lány:</t>
  </si>
  <si>
    <t>Serdülő fiú:</t>
  </si>
  <si>
    <t>Ifjúsági lány:</t>
  </si>
  <si>
    <t>Ifjúsági fiú:</t>
  </si>
  <si>
    <t>Felnőtt nő:</t>
  </si>
  <si>
    <t>Felnőtt férfi:</t>
  </si>
  <si>
    <t>Összesen</t>
  </si>
  <si>
    <t>Fizetendő (Ft)</t>
  </si>
  <si>
    <t>Résztvevők száma</t>
  </si>
  <si>
    <t>Delegált bírók (név, övfokozat, corner/center bíró)</t>
  </si>
  <si>
    <t>Kérjük a táblázatot balról jobbra, sorrendben kitölteni!
*A mező kitöltése kötelező!</t>
  </si>
  <si>
    <t>Név*</t>
  </si>
  <si>
    <t>Születési dátum* 
(YYYY.MM.DD)</t>
  </si>
  <si>
    <t>Életkor szerinti kategria*</t>
  </si>
  <si>
    <t>Nem*</t>
  </si>
  <si>
    <t>Súlycsoport*</t>
  </si>
  <si>
    <t>Övfokozat*</t>
  </si>
  <si>
    <t>Forma- gyakorlat*</t>
  </si>
  <si>
    <t>Küzdelem*</t>
  </si>
  <si>
    <t>Jellemzés (Csak a Gyerek kategóriában!)</t>
  </si>
  <si>
    <t>Megjegyzés</t>
  </si>
  <si>
    <t>fiú</t>
  </si>
  <si>
    <t>lány</t>
  </si>
  <si>
    <t>férfi</t>
  </si>
  <si>
    <t>nő</t>
  </si>
  <si>
    <t>Gyerekfiú</t>
  </si>
  <si>
    <t>Gyereklány</t>
  </si>
  <si>
    <t>Serdülőfiú</t>
  </si>
  <si>
    <t>Serdülőlány</t>
  </si>
  <si>
    <t>Ifjúságifiú</t>
  </si>
  <si>
    <t>Ifjúságilány</t>
  </si>
  <si>
    <t>Felnőttnő</t>
  </si>
  <si>
    <t>Felnőttférfi</t>
  </si>
  <si>
    <t>OldBoysférfi</t>
  </si>
  <si>
    <t>1 - tapasztalatlan és félénk</t>
  </si>
  <si>
    <t>2 - tapasztalt, de félénk</t>
  </si>
  <si>
    <t>3 - közepesen tapasztalt, átlagosan bátor</t>
  </si>
  <si>
    <t>4 - tapasztalatlan, de harcias, bátor</t>
  </si>
  <si>
    <t>nincs</t>
  </si>
  <si>
    <t>nem indul</t>
  </si>
  <si>
    <t>5 - tapasztalt és harcias, bátor</t>
  </si>
  <si>
    <t>Példa Erik</t>
  </si>
  <si>
    <t>Regisztrációs űrlap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</si>
</sst>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;[Red]\-#,##0\ [$€-1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quotePrefix="1"/>
    <xf numFmtId="164" fontId="0" fillId="0" borderId="2" xfId="0" applyNumberFormat="1" applyBorder="1" applyAlignment="1">
      <alignment horizontal="left"/>
    </xf>
    <xf numFmtId="164" fontId="0" fillId="0" borderId="16" xfId="0" applyNumberFormat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1" fillId="0" borderId="15" xfId="0" applyFont="1" applyBorder="1" applyAlignment="1">
      <alignment horizontal="left"/>
    </xf>
    <xf numFmtId="0" fontId="0" fillId="0" borderId="0" xfId="0" applyBorder="1"/>
    <xf numFmtId="0" fontId="0" fillId="0" borderId="32" xfId="0" applyBorder="1"/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7" borderId="7" xfId="0" applyFill="1" applyBorder="1"/>
    <xf numFmtId="0" fontId="1" fillId="7" borderId="8" xfId="0" applyFont="1" applyFill="1" applyBorder="1"/>
    <xf numFmtId="0" fontId="0" fillId="7" borderId="10" xfId="0" applyFill="1" applyBorder="1"/>
    <xf numFmtId="0" fontId="0" fillId="7" borderId="10" xfId="0" applyFont="1" applyFill="1" applyBorder="1"/>
    <xf numFmtId="164" fontId="0" fillId="8" borderId="1" xfId="0" applyNumberFormat="1" applyFill="1" applyBorder="1" applyAlignment="1">
      <alignment horizontal="left"/>
    </xf>
    <xf numFmtId="164" fontId="0" fillId="8" borderId="13" xfId="0" applyNumberFormat="1" applyFill="1" applyBorder="1" applyAlignment="1">
      <alignment horizontal="left"/>
    </xf>
    <xf numFmtId="0" fontId="0" fillId="5" borderId="30" xfId="0" applyFill="1" applyBorder="1" applyAlignment="1"/>
    <xf numFmtId="0" fontId="0" fillId="5" borderId="33" xfId="0" applyFill="1" applyBorder="1" applyAlignment="1"/>
    <xf numFmtId="0" fontId="0" fillId="7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" fillId="7" borderId="15" xfId="0" applyFont="1" applyFill="1" applyBorder="1"/>
    <xf numFmtId="0" fontId="0" fillId="7" borderId="2" xfId="0" applyFill="1" applyBorder="1" applyAlignment="1">
      <alignment horizontal="center"/>
    </xf>
    <xf numFmtId="0" fontId="1" fillId="7" borderId="16" xfId="0" applyFont="1" applyFill="1" applyBorder="1" applyAlignment="1"/>
    <xf numFmtId="0" fontId="0" fillId="12" borderId="25" xfId="0" applyFill="1" applyBorder="1" applyAlignment="1">
      <alignment horizontal="center"/>
    </xf>
    <xf numFmtId="0" fontId="1" fillId="10" borderId="4" xfId="0" applyFont="1" applyFill="1" applyBorder="1" applyAlignment="1">
      <alignment wrapText="1"/>
    </xf>
    <xf numFmtId="0" fontId="0" fillId="10" borderId="5" xfId="0" applyFill="1" applyBorder="1" applyAlignment="1">
      <alignment wrapText="1"/>
    </xf>
    <xf numFmtId="0" fontId="0" fillId="10" borderId="6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1" fillId="9" borderId="4" xfId="0" applyFont="1" applyFill="1" applyBorder="1" applyAlignment="1">
      <alignment wrapText="1"/>
    </xf>
    <xf numFmtId="0" fontId="0" fillId="9" borderId="5" xfId="0" applyFill="1" applyBorder="1" applyAlignment="1">
      <alignment wrapText="1"/>
    </xf>
    <xf numFmtId="0" fontId="0" fillId="9" borderId="6" xfId="0" applyFill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12" borderId="25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4" fillId="12" borderId="24" xfId="0" applyFont="1" applyFill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0" fillId="12" borderId="24" xfId="0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4" fillId="0" borderId="25" xfId="0" applyFont="1" applyBorder="1" applyAlignment="1">
      <alignment horizontal="right"/>
    </xf>
    <xf numFmtId="0" fontId="4" fillId="0" borderId="26" xfId="0" applyFont="1" applyBorder="1" applyAlignment="1"/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left"/>
    </xf>
    <xf numFmtId="0" fontId="1" fillId="8" borderId="19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3" xfId="0" applyFill="1" applyBorder="1" applyAlignment="1">
      <alignment horizontal="left"/>
    </xf>
    <xf numFmtId="0" fontId="0" fillId="8" borderId="21" xfId="0" applyFill="1" applyBorder="1" applyAlignment="1">
      <alignment horizontal="left"/>
    </xf>
    <xf numFmtId="0" fontId="0" fillId="8" borderId="22" xfId="0" applyFill="1" applyBorder="1" applyAlignment="1">
      <alignment horizontal="left"/>
    </xf>
    <xf numFmtId="0" fontId="0" fillId="11" borderId="10" xfId="0" applyFill="1" applyBorder="1" applyAlignment="1" applyProtection="1">
      <alignment horizontal="left"/>
      <protection locked="0"/>
    </xf>
    <xf numFmtId="0" fontId="0" fillId="11" borderId="1" xfId="0" applyFill="1" applyBorder="1" applyAlignment="1" applyProtection="1">
      <alignment horizontal="left"/>
      <protection locked="0"/>
    </xf>
    <xf numFmtId="0" fontId="0" fillId="11" borderId="11" xfId="0" applyFill="1" applyBorder="1" applyAlignment="1" applyProtection="1">
      <alignment horizontal="left"/>
      <protection locked="0"/>
    </xf>
    <xf numFmtId="0" fontId="0" fillId="5" borderId="25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11" borderId="12" xfId="0" applyFill="1" applyBorder="1" applyAlignment="1" applyProtection="1">
      <alignment horizontal="left"/>
      <protection locked="0"/>
    </xf>
    <xf numFmtId="0" fontId="0" fillId="11" borderId="13" xfId="0" applyFill="1" applyBorder="1" applyAlignment="1" applyProtection="1">
      <alignment horizontal="left"/>
      <protection locked="0"/>
    </xf>
    <xf numFmtId="0" fontId="0" fillId="11" borderId="14" xfId="0" applyFill="1" applyBorder="1" applyAlignment="1" applyProtection="1">
      <alignment horizontal="left"/>
      <protection locked="0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23" xfId="0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0" fillId="5" borderId="32" xfId="0" applyFill="1" applyBorder="1" applyAlignment="1">
      <alignment horizontal="center" wrapText="1"/>
    </xf>
    <xf numFmtId="0" fontId="0" fillId="5" borderId="29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1" fillId="7" borderId="12" xfId="0" applyFont="1" applyFill="1" applyBorder="1" applyAlignment="1">
      <alignment horizontal="left"/>
    </xf>
    <xf numFmtId="0" fontId="1" fillId="7" borderId="13" xfId="0" applyFont="1" applyFill="1" applyBorder="1" applyAlignment="1">
      <alignment horizontal="left"/>
    </xf>
    <xf numFmtId="0" fontId="0" fillId="11" borderId="20" xfId="0" applyFill="1" applyBorder="1" applyAlignment="1" applyProtection="1">
      <alignment horizontal="left"/>
      <protection locked="0"/>
    </xf>
    <xf numFmtId="0" fontId="0" fillId="11" borderId="35" xfId="0" applyFill="1" applyBorder="1" applyAlignment="1" applyProtection="1">
      <alignment horizontal="left"/>
      <protection locked="0"/>
    </xf>
    <xf numFmtId="0" fontId="0" fillId="11" borderId="36" xfId="0" applyFill="1" applyBorder="1" applyAlignment="1" applyProtection="1">
      <alignment horizontal="left"/>
      <protection locked="0"/>
    </xf>
    <xf numFmtId="0" fontId="1" fillId="11" borderId="7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14" fontId="0" fillId="0" borderId="1" xfId="0" applyNumberFormat="1" applyBorder="1" applyProtection="1">
      <protection locked="0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00"/>
      <color rgb="FFFFCC66"/>
      <color rgb="FFFEB3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1638300</xdr:colOff>
      <xdr:row>9</xdr:row>
      <xdr:rowOff>85725</xdr:rowOff>
    </xdr:from>
    <xdr:to>
      <xdr:col>13</xdr:col>
      <xdr:colOff>2133600</xdr:colOff>
      <xdr:row>16</xdr:row>
      <xdr:rowOff>104775</xdr:rowOff>
    </xdr:to>
    <xdr:pic>
      <xdr:nvPicPr>
        <xdr:cNvPr id="2" name="Kép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0" y="2495550"/>
          <a:ext cx="3457575" cy="1390650"/>
        </a:xfrm>
        <a:prstGeom prst="rect">
          <a:avLst/>
        </a:prstGeom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glow rad="190500">
            <a:srgbClr val="FEB350">
              <a:alpha val="40000"/>
            </a:srgbClr>
          </a:glow>
          <a:outerShdw blurRad="1270000" dist="50800" dir="13500000" algn="ctr" rotWithShape="0">
            <a:srgbClr val="000000">
              <a:alpha val="48000"/>
            </a:srgbClr>
          </a:outerShdw>
          <a:softEdge rad="63500"/>
        </a:effectLst>
      </xdr:spPr>
    </xdr:pic>
    <xdr:clientData/>
  </xdr:twoCellAnchor>
  <xdr:twoCellAnchor editAs="oneCell">
    <xdr:from>
      <xdr:col>3</xdr:col>
      <xdr:colOff>76199</xdr:colOff>
      <xdr:row>7</xdr:row>
      <xdr:rowOff>66675</xdr:rowOff>
    </xdr:from>
    <xdr:to>
      <xdr:col>5</xdr:col>
      <xdr:colOff>860869</xdr:colOff>
      <xdr:row>14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4" y="2095500"/>
          <a:ext cx="2718245" cy="1343025"/>
        </a:xfrm>
        <a:prstGeom prst="rect">
          <a:avLst/>
        </a:prstGeom>
        <a:effectLst>
          <a:glow rad="228600">
            <a:srgbClr val="FFCC66">
              <a:alpha val="40000"/>
            </a:srgbClr>
          </a:glow>
          <a:outerShdw blurRad="596900" dist="50800" sx="89000" sy="89000" algn="ctr" rotWithShape="0">
            <a:srgbClr val="000000"/>
          </a:outerShdw>
          <a:softEdge rad="38100"/>
        </a:effectLst>
      </xdr:spPr>
    </xdr:pic>
    <xdr:clientData/>
  </xdr:twoCellAnchor>
  <xdr:oneCellAnchor>
    <xdr:from>
      <xdr:col>2</xdr:col>
      <xdr:colOff>338708</xdr:colOff>
      <xdr:row>0</xdr:row>
      <xdr:rowOff>7435</xdr:rowOff>
    </xdr:from>
    <xdr:ext cx="11742061" cy="937629"/>
    <xdr:sp macro="" textlink="">
      <xdr:nvSpPr>
        <xdr:cNvPr id="4" name="Rectangle 3"/>
        <xdr:cNvSpPr/>
      </xdr:nvSpPr>
      <xdr:spPr>
        <a:xfrm>
          <a:off x="872108" y="7435"/>
          <a:ext cx="117420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hu-H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IV.</a:t>
          </a:r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Spirit Open -</a:t>
          </a:r>
          <a:r>
            <a:rPr lang="hu-HU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2015</a:t>
          </a:r>
          <a:r>
            <a:rPr lang="hu-H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.03.28.</a:t>
          </a:r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- Budapest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N100"/>
  <sheetViews>
    <sheetView tabSelected="1" workbookViewId="0">
      <selection activeCell="M21" sqref="M21"/>
    </sheetView>
  </sheetViews>
  <sheetFormatPr defaultRowHeight="15" x14ac:dyDescent="0.25"/>
  <cols>
    <col min="1" max="1" width="4.28515625" customWidth="1"/>
    <col min="2" max="2" width="3.7109375" bestFit="1" customWidth="1"/>
    <col min="3" max="3" width="15.140625" style="41" customWidth="1"/>
    <col min="4" max="4" width="15.42578125" bestFit="1" customWidth="1"/>
    <col min="5" max="5" width="13.5703125" bestFit="1" customWidth="1"/>
    <col min="6" max="6" width="13.85546875" customWidth="1"/>
    <col min="7" max="7" width="14.140625" hidden="1" customWidth="1"/>
    <col min="8" max="8" width="13.42578125" customWidth="1"/>
    <col min="9" max="9" width="19.140625" customWidth="1"/>
    <col min="10" max="10" width="11.42578125" bestFit="1" customWidth="1"/>
    <col min="11" max="11" width="12" customWidth="1"/>
    <col min="12" max="12" width="6" hidden="1" customWidth="1"/>
    <col min="13" max="13" width="44.42578125" bestFit="1" customWidth="1"/>
    <col min="14" max="14" width="33.140625" customWidth="1"/>
  </cols>
  <sheetData>
    <row r="1" spans="2:14" ht="75.75" customHeight="1" thickBot="1" x14ac:dyDescent="0.95"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5"/>
    </row>
    <row r="2" spans="2:14" ht="27" thickBot="1" x14ac:dyDescent="0.45">
      <c r="B2" s="79" t="s">
        <v>146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2:14" ht="16.5" thickBot="1" x14ac:dyDescent="0.3">
      <c r="B3" s="48" t="s">
        <v>88</v>
      </c>
      <c r="C3" s="49"/>
      <c r="D3" s="50"/>
      <c r="E3" s="51"/>
      <c r="F3" s="52"/>
      <c r="G3" s="52"/>
      <c r="H3" s="47"/>
      <c r="I3" s="48" t="s">
        <v>87</v>
      </c>
      <c r="J3" s="53"/>
      <c r="K3" s="54"/>
      <c r="L3" s="31"/>
      <c r="M3" s="46"/>
      <c r="N3" s="47"/>
    </row>
    <row r="4" spans="2:14" ht="14.25" customHeight="1" thickBot="1" x14ac:dyDescent="0.3"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2:14" ht="30" x14ac:dyDescent="0.25">
      <c r="B5" s="89"/>
      <c r="C5" s="32" t="s">
        <v>89</v>
      </c>
      <c r="D5" s="58" t="s">
        <v>97</v>
      </c>
      <c r="E5" s="59"/>
      <c r="F5" s="60"/>
      <c r="G5" s="6"/>
      <c r="H5" s="17"/>
      <c r="I5" s="18" t="s">
        <v>112</v>
      </c>
      <c r="J5" s="28" t="s">
        <v>97</v>
      </c>
      <c r="K5" s="96" t="s">
        <v>113</v>
      </c>
      <c r="L5" s="97"/>
      <c r="M5" s="98"/>
      <c r="N5" s="23"/>
    </row>
    <row r="6" spans="2:14" x14ac:dyDescent="0.25">
      <c r="B6" s="89"/>
      <c r="C6" s="33" t="s">
        <v>90</v>
      </c>
      <c r="D6" s="61" t="s">
        <v>98</v>
      </c>
      <c r="E6" s="62"/>
      <c r="F6" s="21" t="s">
        <v>99</v>
      </c>
      <c r="G6" s="2"/>
      <c r="H6" s="19" t="s">
        <v>102</v>
      </c>
      <c r="I6" s="25">
        <f>COUNTIF(G21:G100, "Gyereklány")</f>
        <v>0</v>
      </c>
      <c r="J6" s="29">
        <f>I6*3500</f>
        <v>0</v>
      </c>
      <c r="K6" s="93"/>
      <c r="L6" s="94"/>
      <c r="M6" s="95"/>
      <c r="N6" s="23"/>
    </row>
    <row r="7" spans="2:14" ht="15.75" thickBot="1" x14ac:dyDescent="0.3">
      <c r="B7" s="89"/>
      <c r="C7" s="33" t="s">
        <v>91</v>
      </c>
      <c r="D7" s="63" t="s">
        <v>100</v>
      </c>
      <c r="E7" s="64"/>
      <c r="F7" s="22" t="s">
        <v>101</v>
      </c>
      <c r="G7" s="3"/>
      <c r="H7" s="19" t="s">
        <v>103</v>
      </c>
      <c r="I7" s="25">
        <f>COUNTIF(G21:G100, "Gyerekfiú")</f>
        <v>1</v>
      </c>
      <c r="J7" s="29">
        <f>I7*3500</f>
        <v>3500</v>
      </c>
      <c r="K7" s="65"/>
      <c r="L7" s="66"/>
      <c r="M7" s="67"/>
      <c r="N7" s="23"/>
    </row>
    <row r="8" spans="2:14" x14ac:dyDescent="0.25">
      <c r="B8" s="89"/>
      <c r="C8" s="33" t="s">
        <v>92</v>
      </c>
      <c r="D8" s="83"/>
      <c r="E8" s="83"/>
      <c r="F8" s="83"/>
      <c r="G8" s="7"/>
      <c r="H8" s="19" t="s">
        <v>104</v>
      </c>
      <c r="I8" s="25">
        <f>COUNTIF(G21:G100, "Serdülőlány")</f>
        <v>0</v>
      </c>
      <c r="J8" s="29">
        <f>I8*3500</f>
        <v>0</v>
      </c>
      <c r="K8" s="65"/>
      <c r="L8" s="66"/>
      <c r="M8" s="67"/>
      <c r="N8" s="23"/>
    </row>
    <row r="9" spans="2:14" x14ac:dyDescent="0.25">
      <c r="B9" s="89"/>
      <c r="C9" s="33" t="s">
        <v>93</v>
      </c>
      <c r="D9" s="85"/>
      <c r="E9" s="85"/>
      <c r="F9" s="85"/>
      <c r="G9" s="7"/>
      <c r="H9" s="19" t="s">
        <v>105</v>
      </c>
      <c r="I9" s="25">
        <f>COUNTIF(G21:G100, "Serdülőfiú")</f>
        <v>0</v>
      </c>
      <c r="J9" s="29">
        <f>I9*3500</f>
        <v>0</v>
      </c>
      <c r="K9" s="65"/>
      <c r="L9" s="66"/>
      <c r="M9" s="67"/>
      <c r="N9" s="23"/>
    </row>
    <row r="10" spans="2:14" ht="15.75" thickBot="1" x14ac:dyDescent="0.3">
      <c r="B10" s="89"/>
      <c r="C10" s="34" t="s">
        <v>63</v>
      </c>
      <c r="D10" s="85"/>
      <c r="E10" s="85"/>
      <c r="F10" s="85"/>
      <c r="G10" s="7"/>
      <c r="H10" s="19" t="s">
        <v>106</v>
      </c>
      <c r="I10" s="25">
        <f>COUNTIF(G21:G100, "Ifjúságilány")</f>
        <v>0</v>
      </c>
      <c r="J10" s="29">
        <f>I10*5000</f>
        <v>0</v>
      </c>
      <c r="K10" s="65"/>
      <c r="L10" s="66"/>
      <c r="M10" s="67"/>
      <c r="N10" s="23"/>
    </row>
    <row r="11" spans="2:14" ht="15.75" thickBot="1" x14ac:dyDescent="0.3">
      <c r="B11" s="89"/>
      <c r="C11" s="35"/>
      <c r="D11" s="85"/>
      <c r="E11" s="85"/>
      <c r="F11" s="85"/>
      <c r="G11" s="7"/>
      <c r="H11" s="19" t="s">
        <v>107</v>
      </c>
      <c r="I11" s="25">
        <f>COUNTIF(G21:G100, "Ifjúságifiú")</f>
        <v>0</v>
      </c>
      <c r="J11" s="29">
        <f>I11*5000</f>
        <v>0</v>
      </c>
      <c r="K11" s="65"/>
      <c r="L11" s="66"/>
      <c r="M11" s="67"/>
      <c r="N11" s="23"/>
    </row>
    <row r="12" spans="2:14" x14ac:dyDescent="0.25">
      <c r="B12" s="89"/>
      <c r="C12" s="36" t="s">
        <v>94</v>
      </c>
      <c r="D12" s="85"/>
      <c r="E12" s="85"/>
      <c r="F12" s="85"/>
      <c r="G12" s="7"/>
      <c r="H12" s="19" t="s">
        <v>108</v>
      </c>
      <c r="I12" s="25">
        <f>COUNTIF(G21:G100, "Felnőttnő")</f>
        <v>0</v>
      </c>
      <c r="J12" s="29">
        <f>I12*5000</f>
        <v>0</v>
      </c>
      <c r="K12" s="65"/>
      <c r="L12" s="66"/>
      <c r="M12" s="67"/>
      <c r="N12" s="23"/>
    </row>
    <row r="13" spans="2:14" x14ac:dyDescent="0.25">
      <c r="B13" s="89"/>
      <c r="C13" s="37" t="s">
        <v>95</v>
      </c>
      <c r="D13" s="85"/>
      <c r="E13" s="85"/>
      <c r="F13" s="85"/>
      <c r="G13" s="7"/>
      <c r="H13" s="19" t="s">
        <v>109</v>
      </c>
      <c r="I13" s="25">
        <f>COUNTIF(G21:G100, "Felnőttférfi")</f>
        <v>0</v>
      </c>
      <c r="J13" s="29">
        <f>I13*5000</f>
        <v>0</v>
      </c>
      <c r="K13" s="65"/>
      <c r="L13" s="66"/>
      <c r="M13" s="67"/>
      <c r="N13" s="23"/>
    </row>
    <row r="14" spans="2:14" ht="15.75" thickBot="1" x14ac:dyDescent="0.3">
      <c r="B14" s="89"/>
      <c r="C14" s="38" t="s">
        <v>96</v>
      </c>
      <c r="D14" s="85"/>
      <c r="E14" s="85"/>
      <c r="F14" s="85"/>
      <c r="G14" s="7"/>
      <c r="H14" s="19" t="s">
        <v>70</v>
      </c>
      <c r="I14" s="25">
        <f>COUNTIF(G21:G100, "OldBoysférfi")</f>
        <v>0</v>
      </c>
      <c r="J14" s="29">
        <f>I14*5000</f>
        <v>0</v>
      </c>
      <c r="K14" s="65"/>
      <c r="L14" s="66"/>
      <c r="M14" s="67"/>
      <c r="N14" s="23"/>
    </row>
    <row r="15" spans="2:14" x14ac:dyDescent="0.25">
      <c r="B15" s="89"/>
      <c r="C15" s="86"/>
      <c r="D15" s="85"/>
      <c r="E15" s="85"/>
      <c r="F15" s="85"/>
      <c r="G15" s="7"/>
      <c r="H15" s="20" t="s">
        <v>110</v>
      </c>
      <c r="I15" s="44">
        <f>SUM(I6:I14)</f>
        <v>1</v>
      </c>
      <c r="J15" s="45">
        <f>SUM(J6:J14)</f>
        <v>3500</v>
      </c>
      <c r="K15" s="65"/>
      <c r="L15" s="66"/>
      <c r="M15" s="67"/>
      <c r="N15" s="23"/>
    </row>
    <row r="16" spans="2:14" ht="15.75" thickBot="1" x14ac:dyDescent="0.3">
      <c r="B16" s="89"/>
      <c r="C16" s="87"/>
      <c r="D16" s="85"/>
      <c r="E16" s="85"/>
      <c r="F16" s="85"/>
      <c r="G16" s="7"/>
      <c r="H16" s="91" t="s">
        <v>111</v>
      </c>
      <c r="I16" s="92"/>
      <c r="J16" s="30">
        <f>J15</f>
        <v>3500</v>
      </c>
      <c r="K16" s="70"/>
      <c r="L16" s="71"/>
      <c r="M16" s="72"/>
      <c r="N16" s="23"/>
    </row>
    <row r="17" spans="2:14" ht="15.75" thickBot="1" x14ac:dyDescent="0.3">
      <c r="B17" s="90"/>
      <c r="C17" s="88"/>
      <c r="D17" s="69"/>
      <c r="E17" s="69"/>
      <c r="F17" s="69"/>
      <c r="G17" s="8"/>
      <c r="H17" s="68"/>
      <c r="I17" s="68"/>
      <c r="J17" s="68"/>
      <c r="K17" s="69"/>
      <c r="L17" s="69"/>
      <c r="M17" s="69"/>
      <c r="N17" s="24"/>
    </row>
    <row r="18" spans="2:14" ht="15.75" thickBot="1" x14ac:dyDescent="0.3"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8"/>
    </row>
    <row r="19" spans="2:14" ht="33.75" customHeight="1" x14ac:dyDescent="0.25">
      <c r="B19" s="55" t="s">
        <v>114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7"/>
    </row>
    <row r="20" spans="2:14" ht="45" x14ac:dyDescent="0.25">
      <c r="B20" s="9" t="s">
        <v>0</v>
      </c>
      <c r="C20" s="11" t="s">
        <v>115</v>
      </c>
      <c r="D20" s="11" t="s">
        <v>116</v>
      </c>
      <c r="E20" s="11" t="s">
        <v>117</v>
      </c>
      <c r="F20" s="10" t="s">
        <v>118</v>
      </c>
      <c r="G20" s="10" t="s">
        <v>66</v>
      </c>
      <c r="H20" s="10" t="s">
        <v>119</v>
      </c>
      <c r="I20" s="10" t="s">
        <v>120</v>
      </c>
      <c r="J20" s="11" t="s">
        <v>121</v>
      </c>
      <c r="K20" s="10" t="s">
        <v>122</v>
      </c>
      <c r="L20" s="10" t="s">
        <v>67</v>
      </c>
      <c r="M20" s="10" t="s">
        <v>123</v>
      </c>
      <c r="N20" s="12" t="s">
        <v>124</v>
      </c>
    </row>
    <row r="21" spans="2:14" x14ac:dyDescent="0.25">
      <c r="B21" s="4">
        <v>1</v>
      </c>
      <c r="C21" s="39" t="s">
        <v>145</v>
      </c>
      <c r="D21" s="13" t="s">
        <v>57</v>
      </c>
      <c r="E21" s="26" t="s">
        <v>90</v>
      </c>
      <c r="F21" s="26" t="s">
        <v>125</v>
      </c>
      <c r="G21" s="42" t="str">
        <f>IF(E21&lt;&gt;" ", IF(F21&lt;&gt;" ", E21&amp;F21, " hiba1" ), "hiba2")</f>
        <v>Gyerekfiú</v>
      </c>
      <c r="H21" s="26" t="s">
        <v>72</v>
      </c>
      <c r="I21" s="26" t="s">
        <v>142</v>
      </c>
      <c r="J21" s="26" t="s">
        <v>143</v>
      </c>
      <c r="K21" s="26" t="s">
        <v>58</v>
      </c>
      <c r="L21" s="43" t="str">
        <f>IF(E21="Gyerek",IF(K21="x","a","b"),"b")</f>
        <v>a</v>
      </c>
      <c r="M21" s="13" t="s">
        <v>138</v>
      </c>
      <c r="N21" s="14"/>
    </row>
    <row r="22" spans="2:14" x14ac:dyDescent="0.25">
      <c r="B22" s="4">
        <v>2</v>
      </c>
      <c r="C22" s="39"/>
      <c r="D22" s="99"/>
      <c r="E22" s="26"/>
      <c r="F22" s="26"/>
      <c r="G22" s="42" t="str">
        <f t="shared" ref="G22:G85" si="0">IF(E22&lt;&gt;" ", IF(F22&lt;&gt;" ", E22&amp;F22, " hiba1" ), "hiba2")</f>
        <v/>
      </c>
      <c r="H22" s="26"/>
      <c r="I22" s="26"/>
      <c r="J22" s="26"/>
      <c r="K22" s="26"/>
      <c r="L22" s="43" t="str">
        <f t="shared" ref="L22:L52" si="1">IF(E22="Child",IF(K22="x","a","b"),"b")</f>
        <v>b</v>
      </c>
      <c r="M22" s="13"/>
      <c r="N22" s="14"/>
    </row>
    <row r="23" spans="2:14" x14ac:dyDescent="0.25">
      <c r="B23" s="4">
        <v>3</v>
      </c>
      <c r="C23" s="39"/>
      <c r="D23" s="13"/>
      <c r="E23" s="26"/>
      <c r="F23" s="26"/>
      <c r="G23" s="42" t="str">
        <f t="shared" si="0"/>
        <v/>
      </c>
      <c r="H23" s="26"/>
      <c r="I23" s="26"/>
      <c r="J23" s="26"/>
      <c r="K23" s="26"/>
      <c r="L23" s="43" t="str">
        <f t="shared" si="1"/>
        <v>b</v>
      </c>
      <c r="M23" s="13"/>
      <c r="N23" s="14"/>
    </row>
    <row r="24" spans="2:14" x14ac:dyDescent="0.25">
      <c r="B24" s="4">
        <v>4</v>
      </c>
      <c r="C24" s="39"/>
      <c r="D24" s="13"/>
      <c r="E24" s="26"/>
      <c r="F24" s="26"/>
      <c r="G24" s="42" t="str">
        <f t="shared" si="0"/>
        <v/>
      </c>
      <c r="H24" s="26"/>
      <c r="I24" s="26"/>
      <c r="J24" s="26"/>
      <c r="K24" s="26"/>
      <c r="L24" s="43" t="str">
        <f t="shared" si="1"/>
        <v>b</v>
      </c>
      <c r="M24" s="13"/>
      <c r="N24" s="14"/>
    </row>
    <row r="25" spans="2:14" x14ac:dyDescent="0.25">
      <c r="B25" s="4">
        <v>5</v>
      </c>
      <c r="C25" s="39"/>
      <c r="D25" s="13"/>
      <c r="E25" s="26"/>
      <c r="F25" s="26"/>
      <c r="G25" s="42" t="str">
        <f t="shared" si="0"/>
        <v/>
      </c>
      <c r="H25" s="26"/>
      <c r="I25" s="26"/>
      <c r="J25" s="26"/>
      <c r="K25" s="26"/>
      <c r="L25" s="43" t="str">
        <f t="shared" si="1"/>
        <v>b</v>
      </c>
      <c r="M25" s="13"/>
      <c r="N25" s="14"/>
    </row>
    <row r="26" spans="2:14" x14ac:dyDescent="0.25">
      <c r="B26" s="4">
        <v>6</v>
      </c>
      <c r="C26" s="39"/>
      <c r="D26" s="13"/>
      <c r="E26" s="26"/>
      <c r="F26" s="26"/>
      <c r="G26" s="42" t="str">
        <f t="shared" si="0"/>
        <v/>
      </c>
      <c r="H26" s="26"/>
      <c r="I26" s="26"/>
      <c r="J26" s="26"/>
      <c r="K26" s="26"/>
      <c r="L26" s="43" t="str">
        <f t="shared" si="1"/>
        <v>b</v>
      </c>
      <c r="M26" s="13"/>
      <c r="N26" s="14"/>
    </row>
    <row r="27" spans="2:14" x14ac:dyDescent="0.25">
      <c r="B27" s="4">
        <v>7</v>
      </c>
      <c r="C27" s="39"/>
      <c r="D27" s="13"/>
      <c r="E27" s="26"/>
      <c r="F27" s="26"/>
      <c r="G27" s="42" t="str">
        <f t="shared" si="0"/>
        <v/>
      </c>
      <c r="H27" s="26"/>
      <c r="I27" s="26"/>
      <c r="J27" s="26"/>
      <c r="K27" s="26"/>
      <c r="L27" s="43" t="str">
        <f t="shared" si="1"/>
        <v>b</v>
      </c>
      <c r="M27" s="13"/>
      <c r="N27" s="14"/>
    </row>
    <row r="28" spans="2:14" x14ac:dyDescent="0.25">
      <c r="B28" s="4">
        <v>8</v>
      </c>
      <c r="C28" s="39"/>
      <c r="D28" s="13"/>
      <c r="E28" s="26"/>
      <c r="F28" s="26"/>
      <c r="G28" s="42" t="str">
        <f t="shared" si="0"/>
        <v/>
      </c>
      <c r="H28" s="26"/>
      <c r="I28" s="26"/>
      <c r="J28" s="26"/>
      <c r="K28" s="26"/>
      <c r="L28" s="43" t="str">
        <f t="shared" si="1"/>
        <v>b</v>
      </c>
      <c r="M28" s="13"/>
      <c r="N28" s="14"/>
    </row>
    <row r="29" spans="2:14" x14ac:dyDescent="0.25">
      <c r="B29" s="4">
        <v>9</v>
      </c>
      <c r="C29" s="39"/>
      <c r="D29" s="13"/>
      <c r="E29" s="26"/>
      <c r="F29" s="26"/>
      <c r="G29" s="42" t="str">
        <f t="shared" si="0"/>
        <v/>
      </c>
      <c r="H29" s="26"/>
      <c r="I29" s="26"/>
      <c r="J29" s="26"/>
      <c r="K29" s="26"/>
      <c r="L29" s="43" t="str">
        <f t="shared" si="1"/>
        <v>b</v>
      </c>
      <c r="M29" s="13"/>
      <c r="N29" s="14"/>
    </row>
    <row r="30" spans="2:14" x14ac:dyDescent="0.25">
      <c r="B30" s="4">
        <v>10</v>
      </c>
      <c r="C30" s="39"/>
      <c r="D30" s="13"/>
      <c r="E30" s="26"/>
      <c r="F30" s="26"/>
      <c r="G30" s="42" t="str">
        <f t="shared" si="0"/>
        <v/>
      </c>
      <c r="H30" s="26"/>
      <c r="I30" s="26"/>
      <c r="J30" s="26"/>
      <c r="K30" s="26"/>
      <c r="L30" s="43" t="str">
        <f t="shared" si="1"/>
        <v>b</v>
      </c>
      <c r="M30" s="13"/>
      <c r="N30" s="14"/>
    </row>
    <row r="31" spans="2:14" x14ac:dyDescent="0.25">
      <c r="B31" s="4">
        <v>11</v>
      </c>
      <c r="C31" s="39"/>
      <c r="D31" s="13"/>
      <c r="E31" s="26"/>
      <c r="F31" s="26"/>
      <c r="G31" s="42" t="str">
        <f t="shared" si="0"/>
        <v/>
      </c>
      <c r="H31" s="26"/>
      <c r="I31" s="26"/>
      <c r="J31" s="26"/>
      <c r="K31" s="26"/>
      <c r="L31" s="43" t="str">
        <f t="shared" si="1"/>
        <v>b</v>
      </c>
      <c r="M31" s="13"/>
      <c r="N31" s="14"/>
    </row>
    <row r="32" spans="2:14" x14ac:dyDescent="0.25">
      <c r="B32" s="4">
        <v>12</v>
      </c>
      <c r="C32" s="39"/>
      <c r="D32" s="13"/>
      <c r="E32" s="26"/>
      <c r="F32" s="26"/>
      <c r="G32" s="42" t="str">
        <f t="shared" si="0"/>
        <v/>
      </c>
      <c r="H32" s="26"/>
      <c r="I32" s="26"/>
      <c r="J32" s="26"/>
      <c r="K32" s="26"/>
      <c r="L32" s="43" t="str">
        <f t="shared" si="1"/>
        <v>b</v>
      </c>
      <c r="M32" s="13"/>
      <c r="N32" s="14"/>
    </row>
    <row r="33" spans="2:14" x14ac:dyDescent="0.25">
      <c r="B33" s="4">
        <v>13</v>
      </c>
      <c r="C33" s="39"/>
      <c r="D33" s="13"/>
      <c r="E33" s="26"/>
      <c r="F33" s="26"/>
      <c r="G33" s="42" t="str">
        <f t="shared" si="0"/>
        <v/>
      </c>
      <c r="H33" s="26"/>
      <c r="I33" s="26"/>
      <c r="J33" s="26"/>
      <c r="K33" s="26"/>
      <c r="L33" s="43" t="str">
        <f t="shared" si="1"/>
        <v>b</v>
      </c>
      <c r="M33" s="13"/>
      <c r="N33" s="14"/>
    </row>
    <row r="34" spans="2:14" x14ac:dyDescent="0.25">
      <c r="B34" s="4">
        <v>14</v>
      </c>
      <c r="C34" s="39"/>
      <c r="D34" s="13"/>
      <c r="E34" s="26"/>
      <c r="F34" s="26"/>
      <c r="G34" s="42" t="str">
        <f t="shared" si="0"/>
        <v/>
      </c>
      <c r="H34" s="26"/>
      <c r="I34" s="26"/>
      <c r="J34" s="26"/>
      <c r="K34" s="26"/>
      <c r="L34" s="43" t="str">
        <f t="shared" si="1"/>
        <v>b</v>
      </c>
      <c r="M34" s="13"/>
      <c r="N34" s="14"/>
    </row>
    <row r="35" spans="2:14" x14ac:dyDescent="0.25">
      <c r="B35" s="4">
        <v>15</v>
      </c>
      <c r="C35" s="39"/>
      <c r="D35" s="13"/>
      <c r="E35" s="26"/>
      <c r="F35" s="26"/>
      <c r="G35" s="42" t="str">
        <f t="shared" si="0"/>
        <v/>
      </c>
      <c r="H35" s="26"/>
      <c r="I35" s="26"/>
      <c r="J35" s="26"/>
      <c r="K35" s="26"/>
      <c r="L35" s="43" t="str">
        <f t="shared" si="1"/>
        <v>b</v>
      </c>
      <c r="M35" s="13"/>
      <c r="N35" s="14"/>
    </row>
    <row r="36" spans="2:14" x14ac:dyDescent="0.25">
      <c r="B36" s="4">
        <v>16</v>
      </c>
      <c r="C36" s="39"/>
      <c r="D36" s="13"/>
      <c r="E36" s="26"/>
      <c r="F36" s="26"/>
      <c r="G36" s="42" t="str">
        <f t="shared" si="0"/>
        <v/>
      </c>
      <c r="H36" s="26"/>
      <c r="I36" s="26"/>
      <c r="J36" s="26"/>
      <c r="K36" s="26"/>
      <c r="L36" s="43" t="str">
        <f t="shared" si="1"/>
        <v>b</v>
      </c>
      <c r="M36" s="13"/>
      <c r="N36" s="14"/>
    </row>
    <row r="37" spans="2:14" x14ac:dyDescent="0.25">
      <c r="B37" s="4">
        <v>17</v>
      </c>
      <c r="C37" s="39"/>
      <c r="D37" s="13"/>
      <c r="E37" s="26"/>
      <c r="F37" s="26"/>
      <c r="G37" s="42" t="str">
        <f t="shared" si="0"/>
        <v/>
      </c>
      <c r="H37" s="26"/>
      <c r="I37" s="26"/>
      <c r="J37" s="26"/>
      <c r="K37" s="26"/>
      <c r="L37" s="43" t="str">
        <f t="shared" si="1"/>
        <v>b</v>
      </c>
      <c r="M37" s="13"/>
      <c r="N37" s="14"/>
    </row>
    <row r="38" spans="2:14" x14ac:dyDescent="0.25">
      <c r="B38" s="4">
        <v>18</v>
      </c>
      <c r="C38" s="39"/>
      <c r="D38" s="13"/>
      <c r="E38" s="26"/>
      <c r="F38" s="26"/>
      <c r="G38" s="42" t="str">
        <f t="shared" si="0"/>
        <v/>
      </c>
      <c r="H38" s="26"/>
      <c r="I38" s="26"/>
      <c r="J38" s="26"/>
      <c r="K38" s="26"/>
      <c r="L38" s="43" t="str">
        <f t="shared" si="1"/>
        <v>b</v>
      </c>
      <c r="M38" s="13"/>
      <c r="N38" s="14"/>
    </row>
    <row r="39" spans="2:14" x14ac:dyDescent="0.25">
      <c r="B39" s="4">
        <v>19</v>
      </c>
      <c r="C39" s="39"/>
      <c r="D39" s="13"/>
      <c r="E39" s="26"/>
      <c r="F39" s="26"/>
      <c r="G39" s="42" t="str">
        <f t="shared" si="0"/>
        <v/>
      </c>
      <c r="H39" s="26"/>
      <c r="I39" s="26"/>
      <c r="J39" s="26"/>
      <c r="K39" s="26"/>
      <c r="L39" s="43" t="str">
        <f t="shared" si="1"/>
        <v>b</v>
      </c>
      <c r="M39" s="13"/>
      <c r="N39" s="14"/>
    </row>
    <row r="40" spans="2:14" x14ac:dyDescent="0.25">
      <c r="B40" s="4">
        <v>20</v>
      </c>
      <c r="C40" s="39"/>
      <c r="D40" s="13"/>
      <c r="E40" s="26"/>
      <c r="F40" s="26"/>
      <c r="G40" s="42" t="str">
        <f t="shared" si="0"/>
        <v/>
      </c>
      <c r="H40" s="26"/>
      <c r="I40" s="26"/>
      <c r="J40" s="26"/>
      <c r="K40" s="26"/>
      <c r="L40" s="43" t="str">
        <f t="shared" si="1"/>
        <v>b</v>
      </c>
      <c r="M40" s="13"/>
      <c r="N40" s="14"/>
    </row>
    <row r="41" spans="2:14" x14ac:dyDescent="0.25">
      <c r="B41" s="4">
        <v>21</v>
      </c>
      <c r="C41" s="39"/>
      <c r="D41" s="13"/>
      <c r="E41" s="26"/>
      <c r="F41" s="26"/>
      <c r="G41" s="42" t="str">
        <f t="shared" si="0"/>
        <v/>
      </c>
      <c r="H41" s="26"/>
      <c r="I41" s="26"/>
      <c r="J41" s="26"/>
      <c r="K41" s="26"/>
      <c r="L41" s="43" t="str">
        <f t="shared" si="1"/>
        <v>b</v>
      </c>
      <c r="M41" s="13"/>
      <c r="N41" s="14"/>
    </row>
    <row r="42" spans="2:14" x14ac:dyDescent="0.25">
      <c r="B42" s="4">
        <v>22</v>
      </c>
      <c r="C42" s="39"/>
      <c r="D42" s="13"/>
      <c r="E42" s="26"/>
      <c r="F42" s="26"/>
      <c r="G42" s="42" t="str">
        <f t="shared" si="0"/>
        <v/>
      </c>
      <c r="H42" s="26"/>
      <c r="I42" s="26"/>
      <c r="J42" s="26"/>
      <c r="K42" s="26"/>
      <c r="L42" s="43" t="str">
        <f t="shared" si="1"/>
        <v>b</v>
      </c>
      <c r="M42" s="13"/>
      <c r="N42" s="14"/>
    </row>
    <row r="43" spans="2:14" x14ac:dyDescent="0.25">
      <c r="B43" s="4">
        <v>23</v>
      </c>
      <c r="C43" s="39"/>
      <c r="D43" s="13"/>
      <c r="E43" s="26"/>
      <c r="F43" s="26"/>
      <c r="G43" s="42" t="str">
        <f t="shared" si="0"/>
        <v/>
      </c>
      <c r="H43" s="26"/>
      <c r="I43" s="26"/>
      <c r="J43" s="26"/>
      <c r="K43" s="26"/>
      <c r="L43" s="43" t="str">
        <f t="shared" si="1"/>
        <v>b</v>
      </c>
      <c r="M43" s="13"/>
      <c r="N43" s="14"/>
    </row>
    <row r="44" spans="2:14" x14ac:dyDescent="0.25">
      <c r="B44" s="4">
        <v>24</v>
      </c>
      <c r="C44" s="39"/>
      <c r="D44" s="13"/>
      <c r="E44" s="26"/>
      <c r="F44" s="26"/>
      <c r="G44" s="42" t="str">
        <f t="shared" si="0"/>
        <v/>
      </c>
      <c r="H44" s="26"/>
      <c r="I44" s="26"/>
      <c r="J44" s="26"/>
      <c r="K44" s="26"/>
      <c r="L44" s="43" t="str">
        <f t="shared" si="1"/>
        <v>b</v>
      </c>
      <c r="M44" s="13"/>
      <c r="N44" s="14"/>
    </row>
    <row r="45" spans="2:14" x14ac:dyDescent="0.25">
      <c r="B45" s="4">
        <v>25</v>
      </c>
      <c r="C45" s="39"/>
      <c r="D45" s="13"/>
      <c r="E45" s="26"/>
      <c r="F45" s="26"/>
      <c r="G45" s="42" t="str">
        <f t="shared" si="0"/>
        <v/>
      </c>
      <c r="H45" s="26"/>
      <c r="I45" s="26"/>
      <c r="J45" s="26"/>
      <c r="K45" s="26"/>
      <c r="L45" s="43" t="str">
        <f t="shared" si="1"/>
        <v>b</v>
      </c>
      <c r="M45" s="13"/>
      <c r="N45" s="14"/>
    </row>
    <row r="46" spans="2:14" x14ac:dyDescent="0.25">
      <c r="B46" s="4">
        <v>26</v>
      </c>
      <c r="C46" s="39"/>
      <c r="D46" s="13"/>
      <c r="E46" s="26"/>
      <c r="F46" s="26"/>
      <c r="G46" s="42" t="str">
        <f t="shared" si="0"/>
        <v/>
      </c>
      <c r="H46" s="26"/>
      <c r="I46" s="26"/>
      <c r="J46" s="26"/>
      <c r="K46" s="26"/>
      <c r="L46" s="43" t="str">
        <f t="shared" si="1"/>
        <v>b</v>
      </c>
      <c r="M46" s="13"/>
      <c r="N46" s="14"/>
    </row>
    <row r="47" spans="2:14" x14ac:dyDescent="0.25">
      <c r="B47" s="4">
        <v>27</v>
      </c>
      <c r="C47" s="39"/>
      <c r="D47" s="13"/>
      <c r="E47" s="26"/>
      <c r="F47" s="26"/>
      <c r="G47" s="42" t="str">
        <f t="shared" si="0"/>
        <v/>
      </c>
      <c r="H47" s="26"/>
      <c r="I47" s="26"/>
      <c r="J47" s="26"/>
      <c r="K47" s="26"/>
      <c r="L47" s="43" t="str">
        <f t="shared" si="1"/>
        <v>b</v>
      </c>
      <c r="M47" s="13"/>
      <c r="N47" s="14"/>
    </row>
    <row r="48" spans="2:14" x14ac:dyDescent="0.25">
      <c r="B48" s="4">
        <v>28</v>
      </c>
      <c r="C48" s="39"/>
      <c r="D48" s="13"/>
      <c r="E48" s="26"/>
      <c r="F48" s="26"/>
      <c r="G48" s="42" t="str">
        <f t="shared" si="0"/>
        <v/>
      </c>
      <c r="H48" s="26"/>
      <c r="I48" s="26"/>
      <c r="J48" s="26"/>
      <c r="K48" s="26"/>
      <c r="L48" s="43" t="str">
        <f t="shared" si="1"/>
        <v>b</v>
      </c>
      <c r="M48" s="13"/>
      <c r="N48" s="14"/>
    </row>
    <row r="49" spans="2:14" x14ac:dyDescent="0.25">
      <c r="B49" s="4">
        <v>29</v>
      </c>
      <c r="C49" s="39"/>
      <c r="D49" s="13"/>
      <c r="E49" s="26"/>
      <c r="F49" s="26"/>
      <c r="G49" s="42" t="str">
        <f t="shared" si="0"/>
        <v/>
      </c>
      <c r="H49" s="26"/>
      <c r="I49" s="26"/>
      <c r="J49" s="26"/>
      <c r="K49" s="26"/>
      <c r="L49" s="43" t="str">
        <f t="shared" si="1"/>
        <v>b</v>
      </c>
      <c r="M49" s="13"/>
      <c r="N49" s="14"/>
    </row>
    <row r="50" spans="2:14" x14ac:dyDescent="0.25">
      <c r="B50" s="4">
        <v>30</v>
      </c>
      <c r="C50" s="39"/>
      <c r="D50" s="13"/>
      <c r="E50" s="26"/>
      <c r="F50" s="26"/>
      <c r="G50" s="42" t="str">
        <f t="shared" si="0"/>
        <v/>
      </c>
      <c r="H50" s="26"/>
      <c r="I50" s="26"/>
      <c r="J50" s="26"/>
      <c r="K50" s="26"/>
      <c r="L50" s="43" t="str">
        <f t="shared" si="1"/>
        <v>b</v>
      </c>
      <c r="M50" s="13"/>
      <c r="N50" s="14"/>
    </row>
    <row r="51" spans="2:14" x14ac:dyDescent="0.25">
      <c r="B51" s="4">
        <v>31</v>
      </c>
      <c r="C51" s="39"/>
      <c r="D51" s="13"/>
      <c r="E51" s="26"/>
      <c r="F51" s="26"/>
      <c r="G51" s="42" t="str">
        <f t="shared" si="0"/>
        <v/>
      </c>
      <c r="H51" s="26"/>
      <c r="I51" s="26"/>
      <c r="J51" s="26"/>
      <c r="K51" s="26"/>
      <c r="L51" s="43" t="str">
        <f t="shared" si="1"/>
        <v>b</v>
      </c>
      <c r="M51" s="13"/>
      <c r="N51" s="14"/>
    </row>
    <row r="52" spans="2:14" x14ac:dyDescent="0.25">
      <c r="B52" s="4">
        <v>32</v>
      </c>
      <c r="C52" s="39"/>
      <c r="D52" s="13"/>
      <c r="E52" s="26"/>
      <c r="F52" s="26"/>
      <c r="G52" s="42" t="str">
        <f t="shared" si="0"/>
        <v/>
      </c>
      <c r="H52" s="26"/>
      <c r="I52" s="26"/>
      <c r="J52" s="26"/>
      <c r="K52" s="26"/>
      <c r="L52" s="43" t="str">
        <f t="shared" si="1"/>
        <v>b</v>
      </c>
      <c r="M52" s="13"/>
      <c r="N52" s="14"/>
    </row>
    <row r="53" spans="2:14" x14ac:dyDescent="0.25">
      <c r="B53" s="4">
        <v>33</v>
      </c>
      <c r="C53" s="39"/>
      <c r="D53" s="13"/>
      <c r="E53" s="26"/>
      <c r="F53" s="26"/>
      <c r="G53" s="42" t="str">
        <f t="shared" si="0"/>
        <v/>
      </c>
      <c r="H53" s="26"/>
      <c r="I53" s="26"/>
      <c r="J53" s="26"/>
      <c r="K53" s="26"/>
      <c r="L53" s="43" t="str">
        <f t="shared" ref="L53:L84" si="2">IF(E53="Child",IF(K53="x","a","b"),"b")</f>
        <v>b</v>
      </c>
      <c r="M53" s="13"/>
      <c r="N53" s="14"/>
    </row>
    <row r="54" spans="2:14" x14ac:dyDescent="0.25">
      <c r="B54" s="4">
        <v>34</v>
      </c>
      <c r="C54" s="39"/>
      <c r="D54" s="13"/>
      <c r="E54" s="26"/>
      <c r="F54" s="26"/>
      <c r="G54" s="42" t="str">
        <f t="shared" si="0"/>
        <v/>
      </c>
      <c r="H54" s="26"/>
      <c r="I54" s="26"/>
      <c r="J54" s="26"/>
      <c r="K54" s="26"/>
      <c r="L54" s="43" t="str">
        <f t="shared" si="2"/>
        <v>b</v>
      </c>
      <c r="M54" s="13"/>
      <c r="N54" s="14"/>
    </row>
    <row r="55" spans="2:14" x14ac:dyDescent="0.25">
      <c r="B55" s="4">
        <v>35</v>
      </c>
      <c r="C55" s="39"/>
      <c r="D55" s="13"/>
      <c r="E55" s="26"/>
      <c r="F55" s="26"/>
      <c r="G55" s="42" t="str">
        <f t="shared" si="0"/>
        <v/>
      </c>
      <c r="H55" s="26"/>
      <c r="I55" s="26"/>
      <c r="J55" s="26"/>
      <c r="K55" s="26"/>
      <c r="L55" s="43" t="str">
        <f t="shared" si="2"/>
        <v>b</v>
      </c>
      <c r="M55" s="13"/>
      <c r="N55" s="14"/>
    </row>
    <row r="56" spans="2:14" x14ac:dyDescent="0.25">
      <c r="B56" s="4">
        <v>36</v>
      </c>
      <c r="C56" s="39"/>
      <c r="D56" s="13"/>
      <c r="E56" s="26"/>
      <c r="F56" s="26"/>
      <c r="G56" s="42" t="str">
        <f t="shared" si="0"/>
        <v/>
      </c>
      <c r="H56" s="26"/>
      <c r="I56" s="26"/>
      <c r="J56" s="26"/>
      <c r="K56" s="26"/>
      <c r="L56" s="43" t="str">
        <f t="shared" si="2"/>
        <v>b</v>
      </c>
      <c r="M56" s="13"/>
      <c r="N56" s="14"/>
    </row>
    <row r="57" spans="2:14" x14ac:dyDescent="0.25">
      <c r="B57" s="4">
        <v>37</v>
      </c>
      <c r="C57" s="39"/>
      <c r="D57" s="13"/>
      <c r="E57" s="26"/>
      <c r="F57" s="26"/>
      <c r="G57" s="42" t="str">
        <f t="shared" si="0"/>
        <v/>
      </c>
      <c r="H57" s="26"/>
      <c r="I57" s="26"/>
      <c r="J57" s="26"/>
      <c r="K57" s="26"/>
      <c r="L57" s="43" t="str">
        <f t="shared" si="2"/>
        <v>b</v>
      </c>
      <c r="M57" s="13"/>
      <c r="N57" s="14"/>
    </row>
    <row r="58" spans="2:14" x14ac:dyDescent="0.25">
      <c r="B58" s="4">
        <v>38</v>
      </c>
      <c r="C58" s="39"/>
      <c r="D58" s="13"/>
      <c r="E58" s="26"/>
      <c r="F58" s="26"/>
      <c r="G58" s="42" t="str">
        <f t="shared" si="0"/>
        <v/>
      </c>
      <c r="H58" s="26"/>
      <c r="I58" s="26"/>
      <c r="J58" s="26"/>
      <c r="K58" s="26"/>
      <c r="L58" s="43" t="str">
        <f t="shared" si="2"/>
        <v>b</v>
      </c>
      <c r="M58" s="13"/>
      <c r="N58" s="14"/>
    </row>
    <row r="59" spans="2:14" x14ac:dyDescent="0.25">
      <c r="B59" s="4">
        <v>39</v>
      </c>
      <c r="C59" s="39"/>
      <c r="D59" s="13"/>
      <c r="E59" s="26"/>
      <c r="F59" s="26"/>
      <c r="G59" s="42" t="str">
        <f t="shared" si="0"/>
        <v/>
      </c>
      <c r="H59" s="26"/>
      <c r="I59" s="26"/>
      <c r="J59" s="26"/>
      <c r="K59" s="26"/>
      <c r="L59" s="43" t="str">
        <f t="shared" si="2"/>
        <v>b</v>
      </c>
      <c r="M59" s="13"/>
      <c r="N59" s="14"/>
    </row>
    <row r="60" spans="2:14" x14ac:dyDescent="0.25">
      <c r="B60" s="4">
        <v>40</v>
      </c>
      <c r="C60" s="39"/>
      <c r="D60" s="13"/>
      <c r="E60" s="26"/>
      <c r="F60" s="26"/>
      <c r="G60" s="42" t="str">
        <f t="shared" si="0"/>
        <v/>
      </c>
      <c r="H60" s="26"/>
      <c r="I60" s="26"/>
      <c r="J60" s="26"/>
      <c r="K60" s="26"/>
      <c r="L60" s="43" t="str">
        <f t="shared" si="2"/>
        <v>b</v>
      </c>
      <c r="M60" s="13"/>
      <c r="N60" s="14"/>
    </row>
    <row r="61" spans="2:14" x14ac:dyDescent="0.25">
      <c r="B61" s="4">
        <v>41</v>
      </c>
      <c r="C61" s="39"/>
      <c r="D61" s="13"/>
      <c r="E61" s="26"/>
      <c r="F61" s="26"/>
      <c r="G61" s="42" t="str">
        <f t="shared" si="0"/>
        <v/>
      </c>
      <c r="H61" s="26"/>
      <c r="I61" s="26"/>
      <c r="J61" s="26"/>
      <c r="K61" s="26"/>
      <c r="L61" s="43" t="str">
        <f t="shared" si="2"/>
        <v>b</v>
      </c>
      <c r="M61" s="13"/>
      <c r="N61" s="14"/>
    </row>
    <row r="62" spans="2:14" x14ac:dyDescent="0.25">
      <c r="B62" s="4">
        <v>42</v>
      </c>
      <c r="C62" s="39"/>
      <c r="D62" s="13"/>
      <c r="E62" s="26"/>
      <c r="F62" s="26"/>
      <c r="G62" s="42" t="str">
        <f t="shared" si="0"/>
        <v/>
      </c>
      <c r="H62" s="26"/>
      <c r="I62" s="26"/>
      <c r="J62" s="26"/>
      <c r="K62" s="26"/>
      <c r="L62" s="43" t="str">
        <f t="shared" si="2"/>
        <v>b</v>
      </c>
      <c r="M62" s="13"/>
      <c r="N62" s="14"/>
    </row>
    <row r="63" spans="2:14" x14ac:dyDescent="0.25">
      <c r="B63" s="4">
        <v>43</v>
      </c>
      <c r="C63" s="39"/>
      <c r="D63" s="13"/>
      <c r="E63" s="26"/>
      <c r="F63" s="26"/>
      <c r="G63" s="42" t="str">
        <f t="shared" si="0"/>
        <v/>
      </c>
      <c r="H63" s="26"/>
      <c r="I63" s="26"/>
      <c r="J63" s="26"/>
      <c r="K63" s="26"/>
      <c r="L63" s="43" t="str">
        <f t="shared" si="2"/>
        <v>b</v>
      </c>
      <c r="M63" s="13"/>
      <c r="N63" s="14"/>
    </row>
    <row r="64" spans="2:14" x14ac:dyDescent="0.25">
      <c r="B64" s="4">
        <v>44</v>
      </c>
      <c r="C64" s="39"/>
      <c r="D64" s="13"/>
      <c r="E64" s="26"/>
      <c r="F64" s="26"/>
      <c r="G64" s="42" t="str">
        <f t="shared" si="0"/>
        <v/>
      </c>
      <c r="H64" s="26"/>
      <c r="I64" s="26"/>
      <c r="J64" s="26"/>
      <c r="K64" s="26"/>
      <c r="L64" s="43" t="str">
        <f t="shared" si="2"/>
        <v>b</v>
      </c>
      <c r="M64" s="13"/>
      <c r="N64" s="14"/>
    </row>
    <row r="65" spans="2:14" x14ac:dyDescent="0.25">
      <c r="B65" s="4">
        <v>45</v>
      </c>
      <c r="C65" s="39"/>
      <c r="D65" s="13"/>
      <c r="E65" s="26"/>
      <c r="F65" s="26"/>
      <c r="G65" s="42" t="str">
        <f t="shared" si="0"/>
        <v/>
      </c>
      <c r="H65" s="26"/>
      <c r="I65" s="26"/>
      <c r="J65" s="26"/>
      <c r="K65" s="26"/>
      <c r="L65" s="43" t="str">
        <f t="shared" si="2"/>
        <v>b</v>
      </c>
      <c r="M65" s="13"/>
      <c r="N65" s="14"/>
    </row>
    <row r="66" spans="2:14" x14ac:dyDescent="0.25">
      <c r="B66" s="4">
        <v>46</v>
      </c>
      <c r="C66" s="39"/>
      <c r="D66" s="13"/>
      <c r="E66" s="26"/>
      <c r="F66" s="26"/>
      <c r="G66" s="42" t="str">
        <f t="shared" si="0"/>
        <v/>
      </c>
      <c r="H66" s="26"/>
      <c r="I66" s="26"/>
      <c r="J66" s="26"/>
      <c r="K66" s="26"/>
      <c r="L66" s="43" t="str">
        <f t="shared" si="2"/>
        <v>b</v>
      </c>
      <c r="M66" s="13"/>
      <c r="N66" s="14"/>
    </row>
    <row r="67" spans="2:14" x14ac:dyDescent="0.25">
      <c r="B67" s="4">
        <v>47</v>
      </c>
      <c r="C67" s="39"/>
      <c r="D67" s="13"/>
      <c r="E67" s="26"/>
      <c r="F67" s="26"/>
      <c r="G67" s="42" t="str">
        <f t="shared" si="0"/>
        <v/>
      </c>
      <c r="H67" s="26"/>
      <c r="I67" s="26"/>
      <c r="J67" s="26"/>
      <c r="K67" s="26"/>
      <c r="L67" s="43" t="str">
        <f t="shared" si="2"/>
        <v>b</v>
      </c>
      <c r="M67" s="13"/>
      <c r="N67" s="14"/>
    </row>
    <row r="68" spans="2:14" x14ac:dyDescent="0.25">
      <c r="B68" s="4">
        <v>48</v>
      </c>
      <c r="C68" s="39"/>
      <c r="D68" s="13"/>
      <c r="E68" s="26"/>
      <c r="F68" s="26"/>
      <c r="G68" s="42" t="str">
        <f t="shared" si="0"/>
        <v/>
      </c>
      <c r="H68" s="26"/>
      <c r="I68" s="26"/>
      <c r="J68" s="26"/>
      <c r="K68" s="26"/>
      <c r="L68" s="43" t="str">
        <f t="shared" si="2"/>
        <v>b</v>
      </c>
      <c r="M68" s="13"/>
      <c r="N68" s="14"/>
    </row>
    <row r="69" spans="2:14" x14ac:dyDescent="0.25">
      <c r="B69" s="4">
        <v>49</v>
      </c>
      <c r="C69" s="39"/>
      <c r="D69" s="13"/>
      <c r="E69" s="26"/>
      <c r="F69" s="26"/>
      <c r="G69" s="42" t="str">
        <f t="shared" si="0"/>
        <v/>
      </c>
      <c r="H69" s="26"/>
      <c r="I69" s="26"/>
      <c r="J69" s="26"/>
      <c r="K69" s="26"/>
      <c r="L69" s="43" t="str">
        <f t="shared" si="2"/>
        <v>b</v>
      </c>
      <c r="M69" s="13"/>
      <c r="N69" s="14"/>
    </row>
    <row r="70" spans="2:14" x14ac:dyDescent="0.25">
      <c r="B70" s="4">
        <v>50</v>
      </c>
      <c r="C70" s="39"/>
      <c r="D70" s="13"/>
      <c r="E70" s="26"/>
      <c r="F70" s="26"/>
      <c r="G70" s="42" t="str">
        <f t="shared" si="0"/>
        <v/>
      </c>
      <c r="H70" s="26"/>
      <c r="I70" s="26"/>
      <c r="J70" s="26"/>
      <c r="K70" s="26"/>
      <c r="L70" s="43" t="str">
        <f t="shared" si="2"/>
        <v>b</v>
      </c>
      <c r="M70" s="13"/>
      <c r="N70" s="14"/>
    </row>
    <row r="71" spans="2:14" x14ac:dyDescent="0.25">
      <c r="B71" s="4">
        <v>51</v>
      </c>
      <c r="C71" s="39"/>
      <c r="D71" s="13"/>
      <c r="E71" s="26"/>
      <c r="F71" s="26"/>
      <c r="G71" s="42" t="str">
        <f t="shared" si="0"/>
        <v/>
      </c>
      <c r="H71" s="26"/>
      <c r="I71" s="26"/>
      <c r="J71" s="26"/>
      <c r="K71" s="26"/>
      <c r="L71" s="43" t="str">
        <f t="shared" si="2"/>
        <v>b</v>
      </c>
      <c r="M71" s="13"/>
      <c r="N71" s="14"/>
    </row>
    <row r="72" spans="2:14" x14ac:dyDescent="0.25">
      <c r="B72" s="4">
        <v>52</v>
      </c>
      <c r="C72" s="39"/>
      <c r="D72" s="13"/>
      <c r="E72" s="26"/>
      <c r="F72" s="26"/>
      <c r="G72" s="42" t="str">
        <f t="shared" si="0"/>
        <v/>
      </c>
      <c r="H72" s="26"/>
      <c r="I72" s="26"/>
      <c r="J72" s="26"/>
      <c r="K72" s="26"/>
      <c r="L72" s="43" t="str">
        <f t="shared" si="2"/>
        <v>b</v>
      </c>
      <c r="M72" s="13"/>
      <c r="N72" s="14"/>
    </row>
    <row r="73" spans="2:14" x14ac:dyDescent="0.25">
      <c r="B73" s="4">
        <v>53</v>
      </c>
      <c r="C73" s="39"/>
      <c r="D73" s="13"/>
      <c r="E73" s="26"/>
      <c r="F73" s="26"/>
      <c r="G73" s="42" t="str">
        <f t="shared" si="0"/>
        <v/>
      </c>
      <c r="H73" s="26"/>
      <c r="I73" s="26"/>
      <c r="J73" s="26"/>
      <c r="K73" s="26"/>
      <c r="L73" s="43" t="str">
        <f t="shared" si="2"/>
        <v>b</v>
      </c>
      <c r="M73" s="13"/>
      <c r="N73" s="14"/>
    </row>
    <row r="74" spans="2:14" x14ac:dyDescent="0.25">
      <c r="B74" s="4">
        <v>54</v>
      </c>
      <c r="C74" s="39"/>
      <c r="D74" s="13"/>
      <c r="E74" s="26"/>
      <c r="F74" s="26"/>
      <c r="G74" s="42" t="str">
        <f t="shared" si="0"/>
        <v/>
      </c>
      <c r="H74" s="26"/>
      <c r="I74" s="26"/>
      <c r="J74" s="26"/>
      <c r="K74" s="26"/>
      <c r="L74" s="43" t="str">
        <f t="shared" si="2"/>
        <v>b</v>
      </c>
      <c r="M74" s="13"/>
      <c r="N74" s="14"/>
    </row>
    <row r="75" spans="2:14" x14ac:dyDescent="0.25">
      <c r="B75" s="4">
        <v>55</v>
      </c>
      <c r="C75" s="39"/>
      <c r="D75" s="13"/>
      <c r="E75" s="26"/>
      <c r="F75" s="26"/>
      <c r="G75" s="42" t="str">
        <f t="shared" si="0"/>
        <v/>
      </c>
      <c r="H75" s="26"/>
      <c r="I75" s="26"/>
      <c r="J75" s="26"/>
      <c r="K75" s="26"/>
      <c r="L75" s="43" t="str">
        <f t="shared" si="2"/>
        <v>b</v>
      </c>
      <c r="M75" s="13"/>
      <c r="N75" s="14"/>
    </row>
    <row r="76" spans="2:14" x14ac:dyDescent="0.25">
      <c r="B76" s="4">
        <v>56</v>
      </c>
      <c r="C76" s="39"/>
      <c r="D76" s="13"/>
      <c r="E76" s="26"/>
      <c r="F76" s="26"/>
      <c r="G76" s="42" t="str">
        <f t="shared" si="0"/>
        <v/>
      </c>
      <c r="H76" s="26"/>
      <c r="I76" s="26"/>
      <c r="J76" s="26"/>
      <c r="K76" s="26"/>
      <c r="L76" s="43" t="str">
        <f t="shared" si="2"/>
        <v>b</v>
      </c>
      <c r="M76" s="13"/>
      <c r="N76" s="14"/>
    </row>
    <row r="77" spans="2:14" x14ac:dyDescent="0.25">
      <c r="B77" s="4">
        <v>57</v>
      </c>
      <c r="C77" s="39"/>
      <c r="D77" s="13"/>
      <c r="E77" s="26"/>
      <c r="F77" s="26"/>
      <c r="G77" s="42" t="str">
        <f t="shared" si="0"/>
        <v/>
      </c>
      <c r="H77" s="26"/>
      <c r="I77" s="26"/>
      <c r="J77" s="26"/>
      <c r="K77" s="26"/>
      <c r="L77" s="43" t="str">
        <f t="shared" si="2"/>
        <v>b</v>
      </c>
      <c r="M77" s="13"/>
      <c r="N77" s="14"/>
    </row>
    <row r="78" spans="2:14" x14ac:dyDescent="0.25">
      <c r="B78" s="4">
        <v>58</v>
      </c>
      <c r="C78" s="39"/>
      <c r="D78" s="13"/>
      <c r="E78" s="26"/>
      <c r="F78" s="26"/>
      <c r="G78" s="42" t="str">
        <f t="shared" si="0"/>
        <v/>
      </c>
      <c r="H78" s="26"/>
      <c r="I78" s="26"/>
      <c r="J78" s="26"/>
      <c r="K78" s="26"/>
      <c r="L78" s="43" t="str">
        <f t="shared" si="2"/>
        <v>b</v>
      </c>
      <c r="M78" s="13"/>
      <c r="N78" s="14"/>
    </row>
    <row r="79" spans="2:14" x14ac:dyDescent="0.25">
      <c r="B79" s="4">
        <v>59</v>
      </c>
      <c r="C79" s="39"/>
      <c r="D79" s="13"/>
      <c r="E79" s="26"/>
      <c r="F79" s="26"/>
      <c r="G79" s="42" t="str">
        <f t="shared" si="0"/>
        <v/>
      </c>
      <c r="H79" s="26"/>
      <c r="I79" s="26"/>
      <c r="J79" s="26"/>
      <c r="K79" s="26"/>
      <c r="L79" s="43" t="str">
        <f t="shared" si="2"/>
        <v>b</v>
      </c>
      <c r="M79" s="13"/>
      <c r="N79" s="14"/>
    </row>
    <row r="80" spans="2:14" x14ac:dyDescent="0.25">
      <c r="B80" s="4">
        <v>60</v>
      </c>
      <c r="C80" s="39"/>
      <c r="D80" s="13"/>
      <c r="E80" s="26"/>
      <c r="F80" s="26"/>
      <c r="G80" s="42" t="str">
        <f t="shared" si="0"/>
        <v/>
      </c>
      <c r="H80" s="26"/>
      <c r="I80" s="26"/>
      <c r="J80" s="26"/>
      <c r="K80" s="26"/>
      <c r="L80" s="43" t="str">
        <f t="shared" si="2"/>
        <v>b</v>
      </c>
      <c r="M80" s="13"/>
      <c r="N80" s="14"/>
    </row>
    <row r="81" spans="2:14" x14ac:dyDescent="0.25">
      <c r="B81" s="4">
        <v>61</v>
      </c>
      <c r="C81" s="39"/>
      <c r="D81" s="13"/>
      <c r="E81" s="26"/>
      <c r="F81" s="26"/>
      <c r="G81" s="42" t="str">
        <f t="shared" si="0"/>
        <v/>
      </c>
      <c r="H81" s="26"/>
      <c r="I81" s="26"/>
      <c r="J81" s="26"/>
      <c r="K81" s="26"/>
      <c r="L81" s="43" t="str">
        <f t="shared" si="2"/>
        <v>b</v>
      </c>
      <c r="M81" s="13"/>
      <c r="N81" s="14"/>
    </row>
    <row r="82" spans="2:14" x14ac:dyDescent="0.25">
      <c r="B82" s="4">
        <v>62</v>
      </c>
      <c r="C82" s="39"/>
      <c r="D82" s="13"/>
      <c r="E82" s="26"/>
      <c r="F82" s="26"/>
      <c r="G82" s="42" t="str">
        <f t="shared" si="0"/>
        <v/>
      </c>
      <c r="H82" s="26"/>
      <c r="I82" s="26"/>
      <c r="J82" s="26"/>
      <c r="K82" s="26"/>
      <c r="L82" s="43" t="str">
        <f t="shared" si="2"/>
        <v>b</v>
      </c>
      <c r="M82" s="13"/>
      <c r="N82" s="14"/>
    </row>
    <row r="83" spans="2:14" x14ac:dyDescent="0.25">
      <c r="B83" s="4">
        <v>63</v>
      </c>
      <c r="C83" s="39"/>
      <c r="D83" s="13"/>
      <c r="E83" s="26"/>
      <c r="F83" s="26"/>
      <c r="G83" s="42" t="str">
        <f t="shared" si="0"/>
        <v/>
      </c>
      <c r="H83" s="26"/>
      <c r="I83" s="26"/>
      <c r="J83" s="26"/>
      <c r="K83" s="26"/>
      <c r="L83" s="43" t="str">
        <f t="shared" si="2"/>
        <v>b</v>
      </c>
      <c r="M83" s="13"/>
      <c r="N83" s="14"/>
    </row>
    <row r="84" spans="2:14" x14ac:dyDescent="0.25">
      <c r="B84" s="4">
        <v>64</v>
      </c>
      <c r="C84" s="39"/>
      <c r="D84" s="13"/>
      <c r="E84" s="26"/>
      <c r="F84" s="26"/>
      <c r="G84" s="42" t="str">
        <f t="shared" si="0"/>
        <v/>
      </c>
      <c r="H84" s="26"/>
      <c r="I84" s="26"/>
      <c r="J84" s="26"/>
      <c r="K84" s="26"/>
      <c r="L84" s="43" t="str">
        <f t="shared" si="2"/>
        <v>b</v>
      </c>
      <c r="M84" s="13"/>
      <c r="N84" s="14"/>
    </row>
    <row r="85" spans="2:14" x14ac:dyDescent="0.25">
      <c r="B85" s="4">
        <v>65</v>
      </c>
      <c r="C85" s="39"/>
      <c r="D85" s="13"/>
      <c r="E85" s="26"/>
      <c r="F85" s="26"/>
      <c r="G85" s="42" t="str">
        <f t="shared" si="0"/>
        <v/>
      </c>
      <c r="H85" s="26"/>
      <c r="I85" s="26"/>
      <c r="J85" s="26"/>
      <c r="K85" s="26"/>
      <c r="L85" s="43" t="str">
        <f t="shared" ref="L85:L100" si="3">IF(E85="Child",IF(K85="x","a","b"),"b")</f>
        <v>b</v>
      </c>
      <c r="M85" s="13"/>
      <c r="N85" s="14"/>
    </row>
    <row r="86" spans="2:14" x14ac:dyDescent="0.25">
      <c r="B86" s="4">
        <v>66</v>
      </c>
      <c r="C86" s="39"/>
      <c r="D86" s="13"/>
      <c r="E86" s="26"/>
      <c r="F86" s="26"/>
      <c r="G86" s="42" t="str">
        <f t="shared" ref="G86:G100" si="4">IF(E86&lt;&gt;" ", IF(F86&lt;&gt;" ", E86&amp;F86, " hiba1" ), "hiba2")</f>
        <v/>
      </c>
      <c r="H86" s="26"/>
      <c r="I86" s="26"/>
      <c r="J86" s="26"/>
      <c r="K86" s="26"/>
      <c r="L86" s="43" t="str">
        <f t="shared" si="3"/>
        <v>b</v>
      </c>
      <c r="M86" s="13"/>
      <c r="N86" s="14"/>
    </row>
    <row r="87" spans="2:14" x14ac:dyDescent="0.25">
      <c r="B87" s="4">
        <v>67</v>
      </c>
      <c r="C87" s="39"/>
      <c r="D87" s="13"/>
      <c r="E87" s="26"/>
      <c r="F87" s="26"/>
      <c r="G87" s="42" t="str">
        <f t="shared" si="4"/>
        <v/>
      </c>
      <c r="H87" s="26"/>
      <c r="I87" s="26"/>
      <c r="J87" s="26"/>
      <c r="K87" s="26"/>
      <c r="L87" s="43" t="str">
        <f t="shared" si="3"/>
        <v>b</v>
      </c>
      <c r="M87" s="13"/>
      <c r="N87" s="14"/>
    </row>
    <row r="88" spans="2:14" x14ac:dyDescent="0.25">
      <c r="B88" s="4">
        <v>68</v>
      </c>
      <c r="C88" s="39"/>
      <c r="D88" s="13"/>
      <c r="E88" s="26"/>
      <c r="F88" s="26"/>
      <c r="G88" s="42" t="str">
        <f t="shared" si="4"/>
        <v/>
      </c>
      <c r="H88" s="26"/>
      <c r="I88" s="26"/>
      <c r="J88" s="26"/>
      <c r="K88" s="26"/>
      <c r="L88" s="43" t="str">
        <f t="shared" si="3"/>
        <v>b</v>
      </c>
      <c r="M88" s="13"/>
      <c r="N88" s="14"/>
    </row>
    <row r="89" spans="2:14" x14ac:dyDescent="0.25">
      <c r="B89" s="4">
        <v>69</v>
      </c>
      <c r="C89" s="39"/>
      <c r="D89" s="13"/>
      <c r="E89" s="26"/>
      <c r="F89" s="26"/>
      <c r="G89" s="42" t="str">
        <f t="shared" si="4"/>
        <v/>
      </c>
      <c r="H89" s="26"/>
      <c r="I89" s="26"/>
      <c r="J89" s="26"/>
      <c r="K89" s="26"/>
      <c r="L89" s="43" t="str">
        <f t="shared" si="3"/>
        <v>b</v>
      </c>
      <c r="M89" s="13"/>
      <c r="N89" s="14"/>
    </row>
    <row r="90" spans="2:14" x14ac:dyDescent="0.25">
      <c r="B90" s="4">
        <v>70</v>
      </c>
      <c r="C90" s="39"/>
      <c r="D90" s="13"/>
      <c r="E90" s="26"/>
      <c r="F90" s="26"/>
      <c r="G90" s="42" t="str">
        <f t="shared" si="4"/>
        <v/>
      </c>
      <c r="H90" s="26"/>
      <c r="I90" s="26"/>
      <c r="J90" s="26"/>
      <c r="K90" s="26"/>
      <c r="L90" s="43" t="str">
        <f t="shared" si="3"/>
        <v>b</v>
      </c>
      <c r="M90" s="13"/>
      <c r="N90" s="14"/>
    </row>
    <row r="91" spans="2:14" x14ac:dyDescent="0.25">
      <c r="B91" s="4">
        <v>71</v>
      </c>
      <c r="C91" s="39"/>
      <c r="D91" s="13"/>
      <c r="E91" s="26"/>
      <c r="F91" s="26"/>
      <c r="G91" s="42" t="str">
        <f t="shared" si="4"/>
        <v/>
      </c>
      <c r="H91" s="26"/>
      <c r="I91" s="26"/>
      <c r="J91" s="26"/>
      <c r="K91" s="26"/>
      <c r="L91" s="43" t="str">
        <f t="shared" si="3"/>
        <v>b</v>
      </c>
      <c r="M91" s="13"/>
      <c r="N91" s="14"/>
    </row>
    <row r="92" spans="2:14" x14ac:dyDescent="0.25">
      <c r="B92" s="4">
        <v>72</v>
      </c>
      <c r="C92" s="39"/>
      <c r="D92" s="13"/>
      <c r="E92" s="26"/>
      <c r="F92" s="26"/>
      <c r="G92" s="42" t="str">
        <f t="shared" si="4"/>
        <v/>
      </c>
      <c r="H92" s="26"/>
      <c r="I92" s="26"/>
      <c r="J92" s="26"/>
      <c r="K92" s="26"/>
      <c r="L92" s="43" t="str">
        <f t="shared" si="3"/>
        <v>b</v>
      </c>
      <c r="M92" s="13"/>
      <c r="N92" s="14"/>
    </row>
    <row r="93" spans="2:14" x14ac:dyDescent="0.25">
      <c r="B93" s="4">
        <v>73</v>
      </c>
      <c r="C93" s="39"/>
      <c r="D93" s="13"/>
      <c r="E93" s="26"/>
      <c r="F93" s="26"/>
      <c r="G93" s="42" t="str">
        <f t="shared" si="4"/>
        <v/>
      </c>
      <c r="H93" s="26"/>
      <c r="I93" s="26"/>
      <c r="J93" s="26"/>
      <c r="K93" s="26"/>
      <c r="L93" s="43" t="str">
        <f t="shared" si="3"/>
        <v>b</v>
      </c>
      <c r="M93" s="13"/>
      <c r="N93" s="14"/>
    </row>
    <row r="94" spans="2:14" x14ac:dyDescent="0.25">
      <c r="B94" s="4">
        <v>74</v>
      </c>
      <c r="C94" s="39"/>
      <c r="D94" s="13"/>
      <c r="E94" s="26"/>
      <c r="F94" s="26"/>
      <c r="G94" s="42" t="str">
        <f t="shared" si="4"/>
        <v/>
      </c>
      <c r="H94" s="26"/>
      <c r="I94" s="26"/>
      <c r="J94" s="26"/>
      <c r="K94" s="26"/>
      <c r="L94" s="43" t="str">
        <f t="shared" si="3"/>
        <v>b</v>
      </c>
      <c r="M94" s="13"/>
      <c r="N94" s="14"/>
    </row>
    <row r="95" spans="2:14" x14ac:dyDescent="0.25">
      <c r="B95" s="4">
        <v>75</v>
      </c>
      <c r="C95" s="39"/>
      <c r="D95" s="13"/>
      <c r="E95" s="26"/>
      <c r="F95" s="26"/>
      <c r="G95" s="42" t="str">
        <f t="shared" si="4"/>
        <v/>
      </c>
      <c r="H95" s="26"/>
      <c r="I95" s="26"/>
      <c r="J95" s="26"/>
      <c r="K95" s="26"/>
      <c r="L95" s="43" t="str">
        <f t="shared" si="3"/>
        <v>b</v>
      </c>
      <c r="M95" s="13"/>
      <c r="N95" s="14"/>
    </row>
    <row r="96" spans="2:14" x14ac:dyDescent="0.25">
      <c r="B96" s="4">
        <v>76</v>
      </c>
      <c r="C96" s="39"/>
      <c r="D96" s="13"/>
      <c r="E96" s="26"/>
      <c r="F96" s="26"/>
      <c r="G96" s="42" t="str">
        <f t="shared" si="4"/>
        <v/>
      </c>
      <c r="H96" s="26"/>
      <c r="I96" s="26"/>
      <c r="J96" s="26"/>
      <c r="K96" s="26"/>
      <c r="L96" s="43" t="str">
        <f t="shared" si="3"/>
        <v>b</v>
      </c>
      <c r="M96" s="13"/>
      <c r="N96" s="14"/>
    </row>
    <row r="97" spans="2:14" x14ac:dyDescent="0.25">
      <c r="B97" s="4">
        <v>77</v>
      </c>
      <c r="C97" s="39"/>
      <c r="D97" s="13"/>
      <c r="E97" s="26"/>
      <c r="F97" s="26"/>
      <c r="G97" s="42" t="str">
        <f t="shared" si="4"/>
        <v/>
      </c>
      <c r="H97" s="26"/>
      <c r="I97" s="26"/>
      <c r="J97" s="26"/>
      <c r="K97" s="26"/>
      <c r="L97" s="43" t="str">
        <f t="shared" si="3"/>
        <v>b</v>
      </c>
      <c r="M97" s="13"/>
      <c r="N97" s="14"/>
    </row>
    <row r="98" spans="2:14" x14ac:dyDescent="0.25">
      <c r="B98" s="4">
        <v>78</v>
      </c>
      <c r="C98" s="39"/>
      <c r="D98" s="13"/>
      <c r="E98" s="26"/>
      <c r="F98" s="26"/>
      <c r="G98" s="42" t="str">
        <f t="shared" si="4"/>
        <v/>
      </c>
      <c r="H98" s="26"/>
      <c r="I98" s="26"/>
      <c r="J98" s="26"/>
      <c r="K98" s="26"/>
      <c r="L98" s="43" t="str">
        <f t="shared" si="3"/>
        <v>b</v>
      </c>
      <c r="M98" s="13"/>
      <c r="N98" s="14"/>
    </row>
    <row r="99" spans="2:14" x14ac:dyDescent="0.25">
      <c r="B99" s="4">
        <v>79</v>
      </c>
      <c r="C99" s="39"/>
      <c r="D99" s="13"/>
      <c r="E99" s="26"/>
      <c r="F99" s="26"/>
      <c r="G99" s="42" t="str">
        <f t="shared" si="4"/>
        <v/>
      </c>
      <c r="H99" s="26"/>
      <c r="I99" s="26"/>
      <c r="J99" s="26"/>
      <c r="K99" s="26"/>
      <c r="L99" s="43" t="str">
        <f t="shared" si="3"/>
        <v>b</v>
      </c>
      <c r="M99" s="13"/>
      <c r="N99" s="14"/>
    </row>
    <row r="100" spans="2:14" ht="15.75" thickBot="1" x14ac:dyDescent="0.3">
      <c r="B100" s="5">
        <v>80</v>
      </c>
      <c r="C100" s="40"/>
      <c r="D100" s="15"/>
      <c r="E100" s="27"/>
      <c r="F100" s="27"/>
      <c r="G100" s="42" t="str">
        <f t="shared" si="4"/>
        <v/>
      </c>
      <c r="H100" s="27"/>
      <c r="I100" s="27"/>
      <c r="J100" s="27"/>
      <c r="K100" s="27"/>
      <c r="L100" s="43" t="str">
        <f t="shared" si="3"/>
        <v>b</v>
      </c>
      <c r="M100" s="15"/>
      <c r="N100" s="16"/>
    </row>
  </sheetData>
  <sheetProtection password="8C8C" sheet="1" objects="1" scenarios="1"/>
  <mergeCells count="29">
    <mergeCell ref="B1:N1"/>
    <mergeCell ref="B18:N18"/>
    <mergeCell ref="B2:N2"/>
    <mergeCell ref="B4:N4"/>
    <mergeCell ref="D8:F17"/>
    <mergeCell ref="C15:C17"/>
    <mergeCell ref="B5:B17"/>
    <mergeCell ref="H16:I16"/>
    <mergeCell ref="K6:M6"/>
    <mergeCell ref="K5:M5"/>
    <mergeCell ref="K7:M7"/>
    <mergeCell ref="K8:M8"/>
    <mergeCell ref="K9:M9"/>
    <mergeCell ref="K10:M10"/>
    <mergeCell ref="K11:M11"/>
    <mergeCell ref="K12:M12"/>
    <mergeCell ref="M3:N3"/>
    <mergeCell ref="B3:D3"/>
    <mergeCell ref="E3:H3"/>
    <mergeCell ref="I3:K3"/>
    <mergeCell ref="B19:N19"/>
    <mergeCell ref="D5:F5"/>
    <mergeCell ref="D6:E6"/>
    <mergeCell ref="D7:E7"/>
    <mergeCell ref="K13:M13"/>
    <mergeCell ref="K14:M14"/>
    <mergeCell ref="K15:M15"/>
    <mergeCell ref="H17:M17"/>
    <mergeCell ref="K16:M16"/>
  </mergeCells>
  <dataValidations count="84">
    <dataValidation type="list" allowBlank="1" showInputMessage="1" showErrorMessage="1" sqref="E21:E100">
      <formula1>Age_Category</formula1>
    </dataValidation>
    <dataValidation type="list" allowBlank="1" showInputMessage="1" showErrorMessage="1" sqref="F21">
      <formula1>INDIRECT($E$21)</formula1>
    </dataValidation>
    <dataValidation type="list" allowBlank="1" showInputMessage="1" showErrorMessage="1" sqref="F22">
      <formula1>INDIRECT($E$22)</formula1>
    </dataValidation>
    <dataValidation type="list" allowBlank="1" showInputMessage="1" showErrorMessage="1" sqref="F23">
      <formula1>INDIRECT($E$23)</formula1>
    </dataValidation>
    <dataValidation type="list" allowBlank="1" showInputMessage="1" showErrorMessage="1" sqref="F24">
      <formula1>INDIRECT($E$24)</formula1>
    </dataValidation>
    <dataValidation type="list" allowBlank="1" showInputMessage="1" showErrorMessage="1" sqref="F25">
      <formula1>INDIRECT($E$25)</formula1>
    </dataValidation>
    <dataValidation type="list" allowBlank="1" showInputMessage="1" showErrorMessage="1" sqref="F26">
      <formula1>INDIRECT($E$26)</formula1>
    </dataValidation>
    <dataValidation type="list" allowBlank="1" showInputMessage="1" showErrorMessage="1" sqref="F27">
      <formula1>INDIRECT($E$27)</formula1>
    </dataValidation>
    <dataValidation type="list" allowBlank="1" showInputMessage="1" showErrorMessage="1" sqref="F28">
      <formula1>INDIRECT($E$28)</formula1>
    </dataValidation>
    <dataValidation type="list" allowBlank="1" showInputMessage="1" showErrorMessage="1" sqref="F29">
      <formula1>INDIRECT($E$29)</formula1>
    </dataValidation>
    <dataValidation type="list" allowBlank="1" showInputMessage="1" showErrorMessage="1" sqref="H21:H100 M21:M100">
      <formula1>INDIRECT(G21)</formula1>
    </dataValidation>
    <dataValidation type="list" allowBlank="1" showInputMessage="1" showErrorMessage="1" sqref="I21:I100">
      <formula1>Belt</formula1>
    </dataValidation>
    <dataValidation type="list" allowBlank="1" showInputMessage="1" showErrorMessage="1" sqref="F30">
      <formula1>INDIRECT($E$30)</formula1>
    </dataValidation>
    <dataValidation type="list" allowBlank="1" showInputMessage="1" showErrorMessage="1" sqref="F31">
      <formula1>INDIRECT($E$31)</formula1>
    </dataValidation>
    <dataValidation type="list" allowBlank="1" showInputMessage="1" showErrorMessage="1" sqref="F32">
      <formula1>INDIRECT($E$32)</formula1>
    </dataValidation>
    <dataValidation type="list" allowBlank="1" showInputMessage="1" showErrorMessage="1" sqref="F33">
      <formula1>INDIRECT($E$33)</formula1>
    </dataValidation>
    <dataValidation type="list" allowBlank="1" showInputMessage="1" showErrorMessage="1" sqref="F34">
      <formula1>INDIRECT($E$34)</formula1>
    </dataValidation>
    <dataValidation type="list" allowBlank="1" showInputMessage="1" showErrorMessage="1" sqref="F35">
      <formula1>INDIRECT($E$35)</formula1>
    </dataValidation>
    <dataValidation type="list" allowBlank="1" showInputMessage="1" showErrorMessage="1" sqref="F36">
      <formula1>INDIRECT($E$36)</formula1>
    </dataValidation>
    <dataValidation type="list" allowBlank="1" showInputMessage="1" showErrorMessage="1" sqref="F37">
      <formula1>INDIRECT($E$37)</formula1>
    </dataValidation>
    <dataValidation type="list" allowBlank="1" showInputMessage="1" showErrorMessage="1" sqref="F38">
      <formula1>INDIRECT($E$38)</formula1>
    </dataValidation>
    <dataValidation type="list" allowBlank="1" showInputMessage="1" showErrorMessage="1" sqref="F39">
      <formula1>INDIRECT($E$39)</formula1>
    </dataValidation>
    <dataValidation type="list" allowBlank="1" showInputMessage="1" showErrorMessage="1" sqref="F40">
      <formula1>INDIRECT($E$40)</formula1>
    </dataValidation>
    <dataValidation type="list" allowBlank="1" showInputMessage="1" showErrorMessage="1" sqref="F41">
      <formula1>INDIRECT($E$41)</formula1>
    </dataValidation>
    <dataValidation type="list" allowBlank="1" showInputMessage="1" showErrorMessage="1" sqref="F42">
      <formula1>INDIRECT($E$42)</formula1>
    </dataValidation>
    <dataValidation type="list" allowBlank="1" showInputMessage="1" showErrorMessage="1" sqref="F43">
      <formula1>INDIRECT($E$43)</formula1>
    </dataValidation>
    <dataValidation type="list" allowBlank="1" showInputMessage="1" showErrorMessage="1" sqref="F44">
      <formula1>INDIRECT($E$44)</formula1>
    </dataValidation>
    <dataValidation type="list" allowBlank="1" showInputMessage="1" showErrorMessage="1" sqref="F45">
      <formula1>INDIRECT($E$45)</formula1>
    </dataValidation>
    <dataValidation type="list" allowBlank="1" showInputMessage="1" showErrorMessage="1" sqref="F46">
      <formula1>INDIRECT($E$46)</formula1>
    </dataValidation>
    <dataValidation type="list" allowBlank="1" showInputMessage="1" showErrorMessage="1" sqref="F47">
      <formula1>INDIRECT($E$47)</formula1>
    </dataValidation>
    <dataValidation type="list" allowBlank="1" showInputMessage="1" showErrorMessage="1" sqref="F48">
      <formula1>INDIRECT($E$48)</formula1>
    </dataValidation>
    <dataValidation type="list" allowBlank="1" showInputMessage="1" showErrorMessage="1" sqref="F49">
      <formula1>INDIRECT($E$49)</formula1>
    </dataValidation>
    <dataValidation type="list" allowBlank="1" showInputMessage="1" showErrorMessage="1" sqref="F50">
      <formula1>INDIRECT($E$50)</formula1>
    </dataValidation>
    <dataValidation type="list" allowBlank="1" showInputMessage="1" showErrorMessage="1" sqref="F51">
      <formula1>INDIRECT($E$51)</formula1>
    </dataValidation>
    <dataValidation type="list" allowBlank="1" showInputMessage="1" showErrorMessage="1" sqref="F52">
      <formula1>INDIRECT($E$52)</formula1>
    </dataValidation>
    <dataValidation type="list" allowBlank="1" showInputMessage="1" showErrorMessage="1" sqref="F53">
      <formula1>INDIRECT($E$53)</formula1>
    </dataValidation>
    <dataValidation type="list" allowBlank="1" showInputMessage="1" showErrorMessage="1" sqref="F54">
      <formula1>INDIRECT($E$54)</formula1>
    </dataValidation>
    <dataValidation type="list" allowBlank="1" showInputMessage="1" showErrorMessage="1" sqref="F55">
      <formula1>INDIRECT($E$55)</formula1>
    </dataValidation>
    <dataValidation type="list" allowBlank="1" showInputMessage="1" showErrorMessage="1" sqref="F56">
      <formula1>INDIRECT($E$56)</formula1>
    </dataValidation>
    <dataValidation type="list" allowBlank="1" showInputMessage="1" showErrorMessage="1" sqref="F57">
      <formula1>INDIRECT($E$57)</formula1>
    </dataValidation>
    <dataValidation type="list" allowBlank="1" showInputMessage="1" showErrorMessage="1" sqref="F58">
      <formula1>INDIRECT($E$58)</formula1>
    </dataValidation>
    <dataValidation type="list" allowBlank="1" showInputMessage="1" showErrorMessage="1" sqref="F59">
      <formula1>INDIRECT($E$59)</formula1>
    </dataValidation>
    <dataValidation type="list" allowBlank="1" showInputMessage="1" showErrorMessage="1" sqref="F60">
      <formula1>INDIRECT($E$60)</formula1>
    </dataValidation>
    <dataValidation type="list" allowBlank="1" showInputMessage="1" showErrorMessage="1" sqref="F61">
      <formula1>INDIRECT($E$61)</formula1>
    </dataValidation>
    <dataValidation type="list" allowBlank="1" showInputMessage="1" showErrorMessage="1" sqref="F62">
      <formula1>INDIRECT($E$62)</formula1>
    </dataValidation>
    <dataValidation type="list" allowBlank="1" showInputMessage="1" showErrorMessage="1" sqref="F63">
      <formula1>INDIRECT($E$63)</formula1>
    </dataValidation>
    <dataValidation type="list" allowBlank="1" showInputMessage="1" showErrorMessage="1" sqref="F64">
      <formula1>INDIRECT($E$64)</formula1>
    </dataValidation>
    <dataValidation type="list" allowBlank="1" showInputMessage="1" showErrorMessage="1" sqref="F65">
      <formula1>INDIRECT($E$65)</formula1>
    </dataValidation>
    <dataValidation type="list" allowBlank="1" showInputMessage="1" showErrorMessage="1" sqref="F66">
      <formula1>INDIRECT($E$66)</formula1>
    </dataValidation>
    <dataValidation type="list" allowBlank="1" showInputMessage="1" showErrorMessage="1" sqref="F67">
      <formula1>INDIRECT($E$67)</formula1>
    </dataValidation>
    <dataValidation type="list" allowBlank="1" showInputMessage="1" showErrorMessage="1" sqref="F68">
      <formula1>INDIRECT($E$68)</formula1>
    </dataValidation>
    <dataValidation type="list" allowBlank="1" showInputMessage="1" showErrorMessage="1" sqref="F69">
      <formula1>INDIRECT($E$69)</formula1>
    </dataValidation>
    <dataValidation type="list" allowBlank="1" showInputMessage="1" showErrorMessage="1" sqref="F70">
      <formula1>INDIRECT($E$70)</formula1>
    </dataValidation>
    <dataValidation type="list" allowBlank="1" showInputMessage="1" showErrorMessage="1" sqref="F71">
      <formula1>INDIRECT($E$71)</formula1>
    </dataValidation>
    <dataValidation type="list" allowBlank="1" showInputMessage="1" showErrorMessage="1" sqref="F72">
      <formula1>INDIRECT($E$72)</formula1>
    </dataValidation>
    <dataValidation type="list" allowBlank="1" showInputMessage="1" showErrorMessage="1" sqref="F73">
      <formula1>INDIRECT($E$73)</formula1>
    </dataValidation>
    <dataValidation type="list" allowBlank="1" showInputMessage="1" showErrorMessage="1" sqref="F74">
      <formula1>INDIRECT($E$74)</formula1>
    </dataValidation>
    <dataValidation type="list" allowBlank="1" showInputMessage="1" showErrorMessage="1" sqref="F75">
      <formula1>INDIRECT($E$75)</formula1>
    </dataValidation>
    <dataValidation type="list" allowBlank="1" showInputMessage="1" showErrorMessage="1" sqref="F76">
      <formula1>INDIRECT($E$76)</formula1>
    </dataValidation>
    <dataValidation type="list" allowBlank="1" showInputMessage="1" showErrorMessage="1" sqref="F77">
      <formula1>INDIRECT($E$77)</formula1>
    </dataValidation>
    <dataValidation type="list" allowBlank="1" showInputMessage="1" showErrorMessage="1" sqref="F78">
      <formula1>INDIRECT($E$78)</formula1>
    </dataValidation>
    <dataValidation type="list" allowBlank="1" showInputMessage="1" showErrorMessage="1" sqref="F79">
      <formula1>INDIRECT($E$79)</formula1>
    </dataValidation>
    <dataValidation type="list" allowBlank="1" showInputMessage="1" showErrorMessage="1" sqref="F80">
      <formula1>INDIRECT($E$80)</formula1>
    </dataValidation>
    <dataValidation type="list" allowBlank="1" showInputMessage="1" showErrorMessage="1" sqref="F81">
      <formula1>INDIRECT($E$81)</formula1>
    </dataValidation>
    <dataValidation type="list" allowBlank="1" showInputMessage="1" showErrorMessage="1" sqref="F82">
      <formula1>INDIRECT($E$82)</formula1>
    </dataValidation>
    <dataValidation type="list" allowBlank="1" showInputMessage="1" showErrorMessage="1" sqref="F83">
      <formula1>INDIRECT($E$83)</formula1>
    </dataValidation>
    <dataValidation type="list" allowBlank="1" showInputMessage="1" showErrorMessage="1" sqref="F84">
      <formula1>INDIRECT($E$84)</formula1>
    </dataValidation>
    <dataValidation type="list" allowBlank="1" showInputMessage="1" showErrorMessage="1" sqref="F85">
      <formula1>INDIRECT($E$85)</formula1>
    </dataValidation>
    <dataValidation type="list" allowBlank="1" showInputMessage="1" showErrorMessage="1" sqref="F86">
      <formula1>INDIRECT($E$86)</formula1>
    </dataValidation>
    <dataValidation type="list" allowBlank="1" showInputMessage="1" showErrorMessage="1" sqref="F87">
      <formula1>INDIRECT($E$87)</formula1>
    </dataValidation>
    <dataValidation type="list" allowBlank="1" showInputMessage="1" showErrorMessage="1" sqref="F88">
      <formula1>INDIRECT($E$88)</formula1>
    </dataValidation>
    <dataValidation type="list" allowBlank="1" showInputMessage="1" showErrorMessage="1" sqref="F89">
      <formula1>INDIRECT($E$89)</formula1>
    </dataValidation>
    <dataValidation type="list" allowBlank="1" showInputMessage="1" showErrorMessage="1" sqref="F90">
      <formula1>INDIRECT($E$90)</formula1>
    </dataValidation>
    <dataValidation type="list" allowBlank="1" showInputMessage="1" showErrorMessage="1" sqref="F91">
      <formula1>INDIRECT($E$91)</formula1>
    </dataValidation>
    <dataValidation type="list" allowBlank="1" showInputMessage="1" showErrorMessage="1" sqref="F92">
      <formula1>INDIRECT($E$92)</formula1>
    </dataValidation>
    <dataValidation type="list" allowBlank="1" showInputMessage="1" showErrorMessage="1" sqref="F93">
      <formula1>INDIRECT($E$93)</formula1>
    </dataValidation>
    <dataValidation type="list" allowBlank="1" showInputMessage="1" showErrorMessage="1" sqref="F94">
      <formula1>INDIRECT($E$94)</formula1>
    </dataValidation>
    <dataValidation type="list" allowBlank="1" showInputMessage="1" showErrorMessage="1" sqref="F95">
      <formula1>INDIRECT($E$95)</formula1>
    </dataValidation>
    <dataValidation type="list" allowBlank="1" showInputMessage="1" showErrorMessage="1" sqref="F96">
      <formula1>INDIRECT($E$96)</formula1>
    </dataValidation>
    <dataValidation type="list" allowBlank="1" showInputMessage="1" showErrorMessage="1" sqref="F97">
      <formula1>INDIRECT($E$97)</formula1>
    </dataValidation>
    <dataValidation type="list" allowBlank="1" showInputMessage="1" showErrorMessage="1" sqref="F98">
      <formula1>INDIRECT($E$98)</formula1>
    </dataValidation>
    <dataValidation type="list" allowBlank="1" showInputMessage="1" showErrorMessage="1" sqref="F99">
      <formula1>INDIRECT($E$99)</formula1>
    </dataValidation>
    <dataValidation type="list" allowBlank="1" showInputMessage="1" showErrorMessage="1" sqref="F100">
      <formula1>INDIRECT($E$100)</formula1>
    </dataValidation>
    <dataValidation type="list" allowBlank="1" showInputMessage="1" showErrorMessage="1" sqref="J21:K100">
      <formula1>event</formula1>
    </dataValidation>
  </dataValidations>
  <pageMargins left="0.25" right="0.25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J51"/>
  <sheetViews>
    <sheetView workbookViewId="0"/>
  </sheetViews>
  <sheetFormatPr defaultRowHeight="15" x14ac:dyDescent="0.25"/>
  <cols>
    <col min="1" max="1" width="21.5703125" bestFit="1" customWidth="1"/>
    <col min="2" max="2" width="44.42578125" bestFit="1" customWidth="1"/>
    <col min="3" max="6" width="21.5703125" customWidth="1"/>
    <col min="7" max="7" width="20.5703125" bestFit="1" customWidth="1"/>
    <col min="8" max="8" width="20.85546875" bestFit="1" customWidth="1"/>
    <col min="9" max="9" width="20.140625" customWidth="1"/>
    <col min="10" max="10" width="20.5703125" bestFit="1" customWidth="1"/>
    <col min="11" max="11" width="18.42578125" bestFit="1" customWidth="1"/>
    <col min="12" max="12" width="20.5703125" bestFit="1" customWidth="1"/>
    <col min="13" max="13" width="8.7109375" bestFit="1" customWidth="1"/>
    <col min="15" max="15" width="46.85546875" customWidth="1"/>
  </cols>
  <sheetData>
    <row r="2" spans="1:10" x14ac:dyDescent="0.25">
      <c r="A2" t="s">
        <v>54</v>
      </c>
      <c r="B2" t="s">
        <v>59</v>
      </c>
      <c r="C2" t="s">
        <v>60</v>
      </c>
      <c r="D2" t="s">
        <v>61</v>
      </c>
      <c r="E2" t="s">
        <v>2</v>
      </c>
      <c r="F2" t="s">
        <v>62</v>
      </c>
    </row>
    <row r="3" spans="1:10" x14ac:dyDescent="0.25">
      <c r="A3" t="s">
        <v>90</v>
      </c>
      <c r="B3" t="s">
        <v>125</v>
      </c>
      <c r="C3" t="s">
        <v>125</v>
      </c>
      <c r="D3" t="s">
        <v>125</v>
      </c>
      <c r="E3" t="s">
        <v>127</v>
      </c>
      <c r="F3" t="s">
        <v>127</v>
      </c>
    </row>
    <row r="4" spans="1:10" x14ac:dyDescent="0.25">
      <c r="A4" t="s">
        <v>91</v>
      </c>
      <c r="B4" t="s">
        <v>126</v>
      </c>
      <c r="C4" t="s">
        <v>126</v>
      </c>
      <c r="D4" t="s">
        <v>126</v>
      </c>
      <c r="E4" t="s">
        <v>128</v>
      </c>
    </row>
    <row r="5" spans="1:10" x14ac:dyDescent="0.25">
      <c r="A5" t="s">
        <v>92</v>
      </c>
    </row>
    <row r="6" spans="1:10" x14ac:dyDescent="0.25">
      <c r="A6" t="s">
        <v>93</v>
      </c>
    </row>
    <row r="7" spans="1:10" x14ac:dyDescent="0.25">
      <c r="A7" t="s">
        <v>63</v>
      </c>
    </row>
    <row r="10" spans="1:10" x14ac:dyDescent="0.25">
      <c r="B10" t="s">
        <v>64</v>
      </c>
      <c r="C10" t="s">
        <v>65</v>
      </c>
      <c r="D10" t="s">
        <v>3</v>
      </c>
      <c r="E10" t="s">
        <v>9</v>
      </c>
      <c r="F10" t="s">
        <v>15</v>
      </c>
      <c r="G10" t="s">
        <v>16</v>
      </c>
      <c r="H10" t="s">
        <v>29</v>
      </c>
      <c r="I10" t="s">
        <v>30</v>
      </c>
      <c r="J10" t="s">
        <v>55</v>
      </c>
    </row>
    <row r="11" spans="1:10" x14ac:dyDescent="0.25">
      <c r="A11" t="s">
        <v>129</v>
      </c>
      <c r="B11" t="s">
        <v>71</v>
      </c>
      <c r="C11" t="s">
        <v>71</v>
      </c>
      <c r="D11" s="1" t="s">
        <v>8</v>
      </c>
      <c r="E11" s="1" t="s">
        <v>10</v>
      </c>
      <c r="F11" s="1" t="s">
        <v>17</v>
      </c>
      <c r="G11" s="1" t="s">
        <v>23</v>
      </c>
      <c r="H11" s="1" t="s">
        <v>31</v>
      </c>
      <c r="I11" s="1" t="s">
        <v>17</v>
      </c>
      <c r="J11" s="1" t="s">
        <v>56</v>
      </c>
    </row>
    <row r="12" spans="1:10" x14ac:dyDescent="0.25">
      <c r="A12" t="s">
        <v>130</v>
      </c>
      <c r="B12" t="s">
        <v>72</v>
      </c>
      <c r="C12" t="s">
        <v>72</v>
      </c>
      <c r="D12" t="s">
        <v>4</v>
      </c>
      <c r="E12" t="s">
        <v>11</v>
      </c>
      <c r="F12" t="s">
        <v>18</v>
      </c>
      <c r="G12" t="s">
        <v>24</v>
      </c>
      <c r="H12" t="s">
        <v>32</v>
      </c>
      <c r="I12" t="s">
        <v>18</v>
      </c>
      <c r="J12" t="s">
        <v>22</v>
      </c>
    </row>
    <row r="13" spans="1:10" x14ac:dyDescent="0.25">
      <c r="A13" t="s">
        <v>131</v>
      </c>
      <c r="B13" t="s">
        <v>73</v>
      </c>
      <c r="C13" t="s">
        <v>73</v>
      </c>
      <c r="D13" t="s">
        <v>5</v>
      </c>
      <c r="E13" t="s">
        <v>12</v>
      </c>
      <c r="F13" t="s">
        <v>19</v>
      </c>
      <c r="G13" t="s">
        <v>25</v>
      </c>
      <c r="H13" t="s">
        <v>33</v>
      </c>
      <c r="I13" t="s">
        <v>19</v>
      </c>
    </row>
    <row r="14" spans="1:10" x14ac:dyDescent="0.25">
      <c r="A14" t="s">
        <v>132</v>
      </c>
      <c r="B14" t="s">
        <v>74</v>
      </c>
      <c r="C14" t="s">
        <v>74</v>
      </c>
      <c r="D14" t="s">
        <v>6</v>
      </c>
      <c r="E14" t="s">
        <v>13</v>
      </c>
      <c r="F14" t="s">
        <v>20</v>
      </c>
      <c r="G14" t="s">
        <v>26</v>
      </c>
      <c r="H14" t="s">
        <v>34</v>
      </c>
      <c r="I14" t="s">
        <v>20</v>
      </c>
    </row>
    <row r="15" spans="1:10" x14ac:dyDescent="0.25">
      <c r="A15" t="s">
        <v>133</v>
      </c>
      <c r="B15" t="s">
        <v>75</v>
      </c>
      <c r="C15" t="s">
        <v>75</v>
      </c>
      <c r="D15" t="s">
        <v>7</v>
      </c>
      <c r="E15" t="s">
        <v>14</v>
      </c>
      <c r="F15" t="s">
        <v>21</v>
      </c>
      <c r="G15" t="s">
        <v>27</v>
      </c>
      <c r="H15" t="s">
        <v>35</v>
      </c>
      <c r="I15" t="s">
        <v>21</v>
      </c>
    </row>
    <row r="16" spans="1:10" x14ac:dyDescent="0.25">
      <c r="A16" t="s">
        <v>134</v>
      </c>
      <c r="B16" t="s">
        <v>76</v>
      </c>
      <c r="C16" t="s">
        <v>76</v>
      </c>
      <c r="F16" t="s">
        <v>22</v>
      </c>
      <c r="G16" t="s">
        <v>28</v>
      </c>
      <c r="H16" t="s">
        <v>36</v>
      </c>
      <c r="I16" t="s">
        <v>22</v>
      </c>
    </row>
    <row r="17" spans="1:3" x14ac:dyDescent="0.25">
      <c r="A17" t="s">
        <v>136</v>
      </c>
      <c r="B17" t="s">
        <v>77</v>
      </c>
      <c r="C17" t="s">
        <v>77</v>
      </c>
    </row>
    <row r="18" spans="1:3" x14ac:dyDescent="0.25">
      <c r="A18" t="s">
        <v>135</v>
      </c>
      <c r="B18" t="s">
        <v>78</v>
      </c>
      <c r="C18" t="s">
        <v>78</v>
      </c>
    </row>
    <row r="19" spans="1:3" x14ac:dyDescent="0.25">
      <c r="A19" t="s">
        <v>137</v>
      </c>
      <c r="B19" t="s">
        <v>79</v>
      </c>
      <c r="C19" t="s">
        <v>79</v>
      </c>
    </row>
    <row r="20" spans="1:3" x14ac:dyDescent="0.25">
      <c r="B20" t="s">
        <v>80</v>
      </c>
      <c r="C20" t="s">
        <v>80</v>
      </c>
    </row>
    <row r="21" spans="1:3" x14ac:dyDescent="0.25">
      <c r="B21" t="s">
        <v>81</v>
      </c>
      <c r="C21" t="s">
        <v>81</v>
      </c>
    </row>
    <row r="22" spans="1:3" x14ac:dyDescent="0.25">
      <c r="A22" t="s">
        <v>37</v>
      </c>
      <c r="B22" t="s">
        <v>82</v>
      </c>
      <c r="C22" t="s">
        <v>82</v>
      </c>
    </row>
    <row r="23" spans="1:3" x14ac:dyDescent="0.25">
      <c r="A23" t="s">
        <v>142</v>
      </c>
      <c r="B23" t="s">
        <v>83</v>
      </c>
      <c r="C23" t="s">
        <v>83</v>
      </c>
    </row>
    <row r="24" spans="1:3" x14ac:dyDescent="0.25">
      <c r="A24" t="s">
        <v>39</v>
      </c>
      <c r="B24" t="s">
        <v>84</v>
      </c>
      <c r="C24" t="s">
        <v>84</v>
      </c>
    </row>
    <row r="25" spans="1:3" x14ac:dyDescent="0.25">
      <c r="A25" t="s">
        <v>40</v>
      </c>
      <c r="B25" t="s">
        <v>85</v>
      </c>
      <c r="C25" t="s">
        <v>85</v>
      </c>
    </row>
    <row r="26" spans="1:3" x14ac:dyDescent="0.25">
      <c r="A26" t="s">
        <v>41</v>
      </c>
      <c r="B26" t="s">
        <v>86</v>
      </c>
      <c r="C26" t="s">
        <v>86</v>
      </c>
    </row>
    <row r="27" spans="1:3" x14ac:dyDescent="0.25">
      <c r="A27" t="s">
        <v>42</v>
      </c>
    </row>
    <row r="28" spans="1:3" x14ac:dyDescent="0.25">
      <c r="A28" t="s">
        <v>43</v>
      </c>
    </row>
    <row r="29" spans="1:3" x14ac:dyDescent="0.25">
      <c r="A29" t="s">
        <v>44</v>
      </c>
    </row>
    <row r="30" spans="1:3" x14ac:dyDescent="0.25">
      <c r="A30" t="s">
        <v>45</v>
      </c>
    </row>
    <row r="31" spans="1:3" x14ac:dyDescent="0.25">
      <c r="A31" t="s">
        <v>46</v>
      </c>
    </row>
    <row r="32" spans="1:3" x14ac:dyDescent="0.25">
      <c r="A32" t="s">
        <v>47</v>
      </c>
    </row>
    <row r="33" spans="1:3" x14ac:dyDescent="0.25">
      <c r="A33" t="s">
        <v>38</v>
      </c>
    </row>
    <row r="34" spans="1:3" x14ac:dyDescent="0.25">
      <c r="A34" t="s">
        <v>48</v>
      </c>
    </row>
    <row r="35" spans="1:3" x14ac:dyDescent="0.25">
      <c r="A35" t="s">
        <v>49</v>
      </c>
    </row>
    <row r="36" spans="1:3" x14ac:dyDescent="0.25">
      <c r="A36" t="s">
        <v>50</v>
      </c>
    </row>
    <row r="37" spans="1:3" x14ac:dyDescent="0.25">
      <c r="A37" t="s">
        <v>51</v>
      </c>
    </row>
    <row r="38" spans="1:3" x14ac:dyDescent="0.25">
      <c r="A38" t="s">
        <v>52</v>
      </c>
    </row>
    <row r="39" spans="1:3" x14ac:dyDescent="0.25">
      <c r="A39" t="s">
        <v>53</v>
      </c>
    </row>
    <row r="42" spans="1:3" x14ac:dyDescent="0.25">
      <c r="B42" t="s">
        <v>1</v>
      </c>
    </row>
    <row r="43" spans="1:3" x14ac:dyDescent="0.25">
      <c r="A43" t="s">
        <v>68</v>
      </c>
      <c r="B43" t="s">
        <v>138</v>
      </c>
      <c r="C43" t="s">
        <v>142</v>
      </c>
    </row>
    <row r="44" spans="1:3" x14ac:dyDescent="0.25">
      <c r="A44" t="s">
        <v>69</v>
      </c>
      <c r="B44" t="s">
        <v>139</v>
      </c>
    </row>
    <row r="45" spans="1:3" x14ac:dyDescent="0.25">
      <c r="B45" t="s">
        <v>140</v>
      </c>
    </row>
    <row r="46" spans="1:3" x14ac:dyDescent="0.25">
      <c r="B46" t="s">
        <v>141</v>
      </c>
    </row>
    <row r="47" spans="1:3" x14ac:dyDescent="0.25">
      <c r="B47" t="s">
        <v>144</v>
      </c>
    </row>
    <row r="50" spans="1:1" x14ac:dyDescent="0.25">
      <c r="A50" t="s">
        <v>58</v>
      </c>
    </row>
    <row r="51" spans="1:1" x14ac:dyDescent="0.25">
      <c r="A51" t="s">
        <v>143</v>
      </c>
    </row>
  </sheetData>
  <sheetProtection password="8C8C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40</vt:i4>
      </vt:variant>
    </vt:vector>
  </HeadingPairs>
  <TitlesOfParts>
    <vt:vector size="42" baseType="lpstr">
      <vt:lpstr>Regisztrációs_Form</vt:lpstr>
      <vt:lpstr>Sheet2</vt:lpstr>
      <vt:lpstr>a</vt:lpstr>
      <vt:lpstr>Age_Category</vt:lpstr>
      <vt:lpstr>b</vt:lpstr>
      <vt:lpstr>Belt</vt:lpstr>
      <vt:lpstr>Character</vt:lpstr>
      <vt:lpstr>Child</vt:lpstr>
      <vt:lpstr>Childboy</vt:lpstr>
      <vt:lpstr>Childgirl</vt:lpstr>
      <vt:lpstr>event</vt:lpstr>
      <vt:lpstr>Felnőtt</vt:lpstr>
      <vt:lpstr>Felnőttférfi</vt:lpstr>
      <vt:lpstr>Felnőttnő</vt:lpstr>
      <vt:lpstr>Gyerek</vt:lpstr>
      <vt:lpstr>Gyerekfiú</vt:lpstr>
      <vt:lpstr>Gyereklány</vt:lpstr>
      <vt:lpstr>Ifjúsági</vt:lpstr>
      <vt:lpstr>Ifjúságifiú</vt:lpstr>
      <vt:lpstr>Ifjúságilány</vt:lpstr>
      <vt:lpstr>Junior</vt:lpstr>
      <vt:lpstr>Juniorfemale</vt:lpstr>
      <vt:lpstr>Juniormale</vt:lpstr>
      <vt:lpstr>OldBoys</vt:lpstr>
      <vt:lpstr>OldBoysférfi</vt:lpstr>
      <vt:lpstr>OldBoysmale</vt:lpstr>
      <vt:lpstr>Senior</vt:lpstr>
      <vt:lpstr>Seniorfemale</vt:lpstr>
      <vt:lpstr>Seniormale</vt:lpstr>
      <vt:lpstr>Serdülő</vt:lpstr>
      <vt:lpstr>Serdülőfiú</vt:lpstr>
      <vt:lpstr>Serdülőlány</vt:lpstr>
      <vt:lpstr>Weight_Junior_Female</vt:lpstr>
      <vt:lpstr>Weight_Junior_Male</vt:lpstr>
      <vt:lpstr>Weight_OldBoys</vt:lpstr>
      <vt:lpstr>Weight_Senior_Female</vt:lpstr>
      <vt:lpstr>Weight_Senior_Male</vt:lpstr>
      <vt:lpstr>Weight_Youth_Boy</vt:lpstr>
      <vt:lpstr>Weight_Youth_Girl</vt:lpstr>
      <vt:lpstr>Youth</vt:lpstr>
      <vt:lpstr>YouthBoy</vt:lpstr>
      <vt:lpstr>Youthgirl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Szígyártó Vera</dc:creator>
  <cp:lastModifiedBy>Szász Péter</cp:lastModifiedBy>
  <cp:lastPrinted>2015-03-03T13:26:51Z</cp:lastPrinted>
  <dcterms:created xsi:type="dcterms:W3CDTF">2015-03-03T07:39:31Z</dcterms:created>
  <dcterms:modified xsi:type="dcterms:W3CDTF">2015-03-05T14:14:19Z</dcterms:modified>
</cp:coreProperties>
</file>